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0"/>
  </bookViews>
  <sheets>
    <sheet name="Лист1 (2023)" sheetId="1" r:id="rId1"/>
    <sheet name="Лист2 (2023)" sheetId="2" r:id="rId2"/>
    <sheet name="пересчет" sheetId="3" r:id="rId3"/>
  </sheets>
  <definedNames/>
  <calcPr fullCalcOnLoad="1"/>
</workbook>
</file>

<file path=xl/sharedStrings.xml><?xml version="1.0" encoding="utf-8"?>
<sst xmlns="http://schemas.openxmlformats.org/spreadsheetml/2006/main" count="1221" uniqueCount="479">
  <si>
    <t>№ рец.</t>
  </si>
  <si>
    <t>Наименование блюд</t>
  </si>
  <si>
    <t>Выход г.</t>
  </si>
  <si>
    <t>Энергетическая ценность ккал.</t>
  </si>
  <si>
    <t>1 день</t>
  </si>
  <si>
    <t>Завтрак</t>
  </si>
  <si>
    <t>Хлеб пшеничный витаминизированный</t>
  </si>
  <si>
    <t>Итого за один прием</t>
  </si>
  <si>
    <t>2 Завтрак</t>
  </si>
  <si>
    <t>Обед</t>
  </si>
  <si>
    <t>Хлеб ржаной</t>
  </si>
  <si>
    <t>Полдник</t>
  </si>
  <si>
    <t>Чай с молоком</t>
  </si>
  <si>
    <t>Ужин</t>
  </si>
  <si>
    <t>Капуста тушеная</t>
  </si>
  <si>
    <t>2 ужин</t>
  </si>
  <si>
    <t>Кисло- молочный продукт</t>
  </si>
  <si>
    <t>Итого за день</t>
  </si>
  <si>
    <t>2день</t>
  </si>
  <si>
    <t>Масло сливочное несоленое</t>
  </si>
  <si>
    <t>2 завтрак</t>
  </si>
  <si>
    <t>Рагу из овощей</t>
  </si>
  <si>
    <t>Хлеб ржаной витаминизированный</t>
  </si>
  <si>
    <t>3 день</t>
  </si>
  <si>
    <t>Масло крестьянское несоленое</t>
  </si>
  <si>
    <t>4 день</t>
  </si>
  <si>
    <t>Молоко кипяченое</t>
  </si>
  <si>
    <t>Пирожки печеные с яблоками</t>
  </si>
  <si>
    <t>5 день</t>
  </si>
  <si>
    <t>2 Ужин</t>
  </si>
  <si>
    <t>6 день</t>
  </si>
  <si>
    <t>7 день</t>
  </si>
  <si>
    <t>Сок фруктовый</t>
  </si>
  <si>
    <t>Колобки творожные</t>
  </si>
  <si>
    <t>8 день</t>
  </si>
  <si>
    <t>9 день</t>
  </si>
  <si>
    <t>Борщ со сметаной</t>
  </si>
  <si>
    <t>10 день</t>
  </si>
  <si>
    <t>Суп крестьянский с крупой со сметаной</t>
  </si>
  <si>
    <t xml:space="preserve">Хлеб ржаной </t>
  </si>
  <si>
    <t xml:space="preserve">Пюре картофельное </t>
  </si>
  <si>
    <t>лагерь «Колосок»</t>
  </si>
  <si>
    <t>Среднее значение за период</t>
  </si>
  <si>
    <t>Директор МАУ «Загородный оздоровительный</t>
  </si>
  <si>
    <t xml:space="preserve">Салат из морск капусты и моркови с яйц р м </t>
  </si>
  <si>
    <t>439(1)</t>
  </si>
  <si>
    <t>Рагу из мяса кур</t>
  </si>
  <si>
    <t xml:space="preserve">  </t>
  </si>
  <si>
    <t xml:space="preserve">Фрукты свежие </t>
  </si>
  <si>
    <t xml:space="preserve">Сок фруктовый </t>
  </si>
  <si>
    <t>Фрукты свежие</t>
  </si>
  <si>
    <t>Каша молочная ассорти(рис, пшено) с маслом сливочным</t>
  </si>
  <si>
    <t>Голубцы с мясом говядины и рисом(ленив)</t>
  </si>
  <si>
    <t>Котлеты из мяса кур</t>
  </si>
  <si>
    <t>Суп картофельный со сметаной</t>
  </si>
  <si>
    <t>Биточки из мяса говядины по-белорусски</t>
  </si>
  <si>
    <t>23\12</t>
  </si>
  <si>
    <t>Манник</t>
  </si>
  <si>
    <t>Суп фасолевый</t>
  </si>
  <si>
    <t>319 (1)</t>
  </si>
  <si>
    <t>Рыба, запеченная с картофелем по-русски</t>
  </si>
  <si>
    <t>Салат из отв. свеклы с сол огурцами и р.м.</t>
  </si>
  <si>
    <t>Щи из св. капусты со сметаной</t>
  </si>
  <si>
    <t>431(1)</t>
  </si>
  <si>
    <t>11 день</t>
  </si>
  <si>
    <t>Плов из мяса кур</t>
  </si>
  <si>
    <t>Салат фруктовый</t>
  </si>
  <si>
    <t>584(1)</t>
  </si>
  <si>
    <t>12 день</t>
  </si>
  <si>
    <t>Каша геркулесовая молочная с маслом сл.</t>
  </si>
  <si>
    <t>16\2</t>
  </si>
  <si>
    <t>Макаронные изделия отварные</t>
  </si>
  <si>
    <t>13 день</t>
  </si>
  <si>
    <t>14 день</t>
  </si>
  <si>
    <t>Салат из св. помидор с растит. маслом</t>
  </si>
  <si>
    <t>Салат из свежих огурцов с растит маслом</t>
  </si>
  <si>
    <t>Использованные Сборники технических нормативов:</t>
  </si>
  <si>
    <t>3.Сборник технических нормативов. Для питания детей в  организациях отдыха и оздоровления. Екатеринбург, УрГЭУ, 2015, ч.2</t>
  </si>
  <si>
    <t xml:space="preserve">3\9 </t>
  </si>
  <si>
    <t xml:space="preserve">27\1 </t>
  </si>
  <si>
    <t xml:space="preserve">9\5 </t>
  </si>
  <si>
    <t xml:space="preserve">23\1 </t>
  </si>
  <si>
    <t xml:space="preserve">13\3 </t>
  </si>
  <si>
    <t xml:space="preserve">5\13 </t>
  </si>
  <si>
    <t xml:space="preserve">23\4 </t>
  </si>
  <si>
    <t xml:space="preserve">34\8 </t>
  </si>
  <si>
    <t xml:space="preserve">6\1 </t>
  </si>
  <si>
    <t xml:space="preserve">22\1 </t>
  </si>
  <si>
    <t xml:space="preserve">7\4 </t>
  </si>
  <si>
    <t>4\1</t>
  </si>
  <si>
    <t xml:space="preserve">Огурцы свежие </t>
  </si>
  <si>
    <t xml:space="preserve">16\8 </t>
  </si>
  <si>
    <t xml:space="preserve">4\9 </t>
  </si>
  <si>
    <t xml:space="preserve">57\3 </t>
  </si>
  <si>
    <t xml:space="preserve">   Свердловской области, Екатеринбург, 2002.</t>
  </si>
  <si>
    <t>пром.</t>
  </si>
  <si>
    <t>Помидоры свежие</t>
  </si>
  <si>
    <t>Сыр твердый (порц)</t>
  </si>
  <si>
    <t>1.Сборник технических нормативов. Сборник рецептур блюд и кулинарных изделий для предприятий общественного питания.  М.,1996.ч.1</t>
  </si>
  <si>
    <t>2. Сборник технических нормативов. Сборник рецептур блюд и кулинарных изделий для предприятий общественного питания.  М.,1997.ч.2</t>
  </si>
  <si>
    <t>Медведева О.В.__________________________</t>
  </si>
  <si>
    <t>Суп картофельный с бобовыми</t>
  </si>
  <si>
    <t>Котлеты из говядины</t>
  </si>
  <si>
    <t>22(2)</t>
  </si>
  <si>
    <t>Салат из белокочанной капусты с раст масл.</t>
  </si>
  <si>
    <t>651(1)</t>
  </si>
  <si>
    <t>Свекольник со сметаной</t>
  </si>
  <si>
    <t>Макаронник с мясом</t>
  </si>
  <si>
    <t>Каша гречневая вязкая</t>
  </si>
  <si>
    <t>617(1)</t>
  </si>
  <si>
    <t>Яблоки печеные</t>
  </si>
  <si>
    <t xml:space="preserve">3\4 </t>
  </si>
  <si>
    <t>18\2</t>
  </si>
  <si>
    <t>Котлета рыбная любительская</t>
  </si>
  <si>
    <t>21\4</t>
  </si>
  <si>
    <t>Горошница с маслом</t>
  </si>
  <si>
    <t xml:space="preserve"> </t>
  </si>
  <si>
    <t>Наименование продукта</t>
  </si>
  <si>
    <t>2 день</t>
  </si>
  <si>
    <t>Среднее в день</t>
  </si>
  <si>
    <t>Отклонение в %</t>
  </si>
  <si>
    <t>Отклонение в г</t>
  </si>
  <si>
    <t>Сметана с м.д.ж. не более 15%</t>
  </si>
  <si>
    <t xml:space="preserve">Сыр твердый </t>
  </si>
  <si>
    <t>Рыба (филе), в т.ч. Филе слабо или малосоленое</t>
  </si>
  <si>
    <t>Картофель</t>
  </si>
  <si>
    <t>Овощи, зелень</t>
  </si>
  <si>
    <t>Фрукты(плоды) свежие</t>
  </si>
  <si>
    <t xml:space="preserve">Макаронные изделия </t>
  </si>
  <si>
    <t>Мука пшеничная хлебопекарная</t>
  </si>
  <si>
    <t>Масло растительное</t>
  </si>
  <si>
    <t>Кондитерские изделия</t>
  </si>
  <si>
    <t>Чай, включая фиточай</t>
  </si>
  <si>
    <t>Какао - порошок</t>
  </si>
  <si>
    <t xml:space="preserve">Кофейный напиток </t>
  </si>
  <si>
    <t>Сахар</t>
  </si>
  <si>
    <t>Дрожжи хлебопекарные</t>
  </si>
  <si>
    <t>Крахмал</t>
  </si>
  <si>
    <t>Колбасные изделия</t>
  </si>
  <si>
    <t>Молоко сгущенное</t>
  </si>
  <si>
    <t>Повидло</t>
  </si>
  <si>
    <t>Сухари</t>
  </si>
  <si>
    <t xml:space="preserve">Суточная норма </t>
  </si>
  <si>
    <t>Соки,напитки витаминизированные, в т.ч. инстантные</t>
  </si>
  <si>
    <t>Масло сливочное</t>
  </si>
  <si>
    <t>Молоко  м.д.ж.  2,5%, 3,2%</t>
  </si>
  <si>
    <t>Кисломолочные продукты м.д.ж.  2,5%, 3,2%</t>
  </si>
  <si>
    <t xml:space="preserve">Творог, творожные изделия с м.д.ж. не более 9% </t>
  </si>
  <si>
    <t>14\8</t>
  </si>
  <si>
    <t>3\3</t>
  </si>
  <si>
    <t>5\11</t>
  </si>
  <si>
    <t>Соус молочный с овощами (2 вар)</t>
  </si>
  <si>
    <t>Омлет с сыром (запеченный)</t>
  </si>
  <si>
    <t>Суп-пюре из разных овощей</t>
  </si>
  <si>
    <t xml:space="preserve">Картофельное пюре с морковью </t>
  </si>
  <si>
    <t>4\3</t>
  </si>
  <si>
    <t>36\2</t>
  </si>
  <si>
    <t>Гренки (сухарики)</t>
  </si>
  <si>
    <t xml:space="preserve">Чай </t>
  </si>
  <si>
    <t>Компот из сухофруктов</t>
  </si>
  <si>
    <t>Салат "Лето"</t>
  </si>
  <si>
    <t>4\7</t>
  </si>
  <si>
    <t>Рыба, тушенная с овощами</t>
  </si>
  <si>
    <t>34\2</t>
  </si>
  <si>
    <t>8 о\л</t>
  </si>
  <si>
    <t>Компот  из кураги и изюма</t>
  </si>
  <si>
    <t>Повидло яблочное (порциями)</t>
  </si>
  <si>
    <t>Салат "Пестрый"</t>
  </si>
  <si>
    <t>9 о\л</t>
  </si>
  <si>
    <t>Рассольник с крупой и сметаной</t>
  </si>
  <si>
    <t>15\7</t>
  </si>
  <si>
    <t>Суфле из рыбы</t>
  </si>
  <si>
    <t>Суп овощной с мясными фрикадельками</t>
  </si>
  <si>
    <t>Салат из отв картофеля, моркови с репчатым луком, сол огурцом и раст маслом</t>
  </si>
  <si>
    <t>39\1</t>
  </si>
  <si>
    <t>1\11</t>
  </si>
  <si>
    <t>Соус молочный</t>
  </si>
  <si>
    <t>Суп-пюре из картофеля</t>
  </si>
  <si>
    <t>9\7</t>
  </si>
  <si>
    <t>Биточки(котлеты) рыбные</t>
  </si>
  <si>
    <t xml:space="preserve">16\4 </t>
  </si>
  <si>
    <t>Каша пшенная с изюмом и маслом сливочн</t>
  </si>
  <si>
    <t>13\8</t>
  </si>
  <si>
    <t xml:space="preserve">6\2 </t>
  </si>
  <si>
    <t>Рыба под сырной корочкой</t>
  </si>
  <si>
    <t>Запеканка из творога с изюмом</t>
  </si>
  <si>
    <t>10\1</t>
  </si>
  <si>
    <t>19\5</t>
  </si>
  <si>
    <t>Суфле творожное</t>
  </si>
  <si>
    <t xml:space="preserve">Запеканка из творога </t>
  </si>
  <si>
    <t>594(1)</t>
  </si>
  <si>
    <t>Салат из б\к капусты с кукурузой и раст.масл</t>
  </si>
  <si>
    <t xml:space="preserve">24\4 </t>
  </si>
  <si>
    <t>Каша молочная ассорти(рис, кукуруза) с маслом сливочным</t>
  </si>
  <si>
    <t>42(2)</t>
  </si>
  <si>
    <t xml:space="preserve">Салат из св помидоров со сл перцем </t>
  </si>
  <si>
    <t>Салат из редиса</t>
  </si>
  <si>
    <t>3\5</t>
  </si>
  <si>
    <t>8\7</t>
  </si>
  <si>
    <t>Запеканка из рыбы с капустой</t>
  </si>
  <si>
    <t>Салат из отв картофеля, кукурузы и репчатого лука с растительным маслом</t>
  </si>
  <si>
    <t>9\9</t>
  </si>
  <si>
    <t>Суфле из мяса кур паровое</t>
  </si>
  <si>
    <t>5\5</t>
  </si>
  <si>
    <t>Вареники ленивые</t>
  </si>
  <si>
    <t xml:space="preserve">46\3 </t>
  </si>
  <si>
    <t>Кабачки тушеные</t>
  </si>
  <si>
    <t>54(2)</t>
  </si>
  <si>
    <t xml:space="preserve">14 день  </t>
  </si>
  <si>
    <t>52(2)</t>
  </si>
  <si>
    <t>томат-паста</t>
  </si>
  <si>
    <t>Редис с огурцами и яйцом</t>
  </si>
  <si>
    <t>Птица отварная</t>
  </si>
  <si>
    <t xml:space="preserve">4\6 </t>
  </si>
  <si>
    <t>Омлет с картофелем ( запеченный)</t>
  </si>
  <si>
    <t xml:space="preserve">Фрикадельки из мяса говядины припущенные </t>
  </si>
  <si>
    <t>14- дневное меню для загородного оздоровительного лагеря «Колосок»</t>
  </si>
  <si>
    <t>7-11л</t>
  </si>
  <si>
    <t>12лет и старше</t>
  </si>
  <si>
    <t>Белки</t>
  </si>
  <si>
    <t>Жиры</t>
  </si>
  <si>
    <t>Углеводы</t>
  </si>
  <si>
    <t>Пищевые вещества</t>
  </si>
  <si>
    <t>Субпродукты(печень, язык, сердце)</t>
  </si>
  <si>
    <t>Яйцо куриное диетическое, 1 шт</t>
  </si>
  <si>
    <t>Ведомость выполнения норм продуктового набора (масса нетто),12л и старше</t>
  </si>
  <si>
    <t>Факт. за 14 дн.</t>
  </si>
  <si>
    <t xml:space="preserve">Лапшевник с творогом </t>
  </si>
  <si>
    <t>Мясо 1 кат.</t>
  </si>
  <si>
    <t>Птица (цыплята-бройлеры 1кат. потр)</t>
  </si>
  <si>
    <t>Сухофрукты</t>
  </si>
  <si>
    <t xml:space="preserve">Хлеб пшеничный </t>
  </si>
  <si>
    <t>Крупы , бобовые</t>
  </si>
  <si>
    <t>Баклажаны, тушеные с мясом</t>
  </si>
  <si>
    <t>406(1)</t>
  </si>
  <si>
    <t>1\8</t>
  </si>
  <si>
    <t>Мясо говядины отварное (для супа)</t>
  </si>
  <si>
    <t>Чай с лимоном   200/5</t>
  </si>
  <si>
    <t>пром</t>
  </si>
  <si>
    <t>325(1)</t>
  </si>
  <si>
    <t>Напиток витаминизированный «Витошка»</t>
  </si>
  <si>
    <t>Компот из яблок и изюма</t>
  </si>
  <si>
    <t>Кофейный напиток с молоком (2 вар)</t>
  </si>
  <si>
    <t>21\10</t>
  </si>
  <si>
    <t>Пирожки печеные с капустой</t>
  </si>
  <si>
    <t>4\8</t>
  </si>
  <si>
    <t>Плов из мяса говядины</t>
  </si>
  <si>
    <t>Напиток из кураги (2 вар)</t>
  </si>
  <si>
    <t>Чай с молоком (вар.2)</t>
  </si>
  <si>
    <t>30\10</t>
  </si>
  <si>
    <t>Какао с молоком (вар.2)</t>
  </si>
  <si>
    <t>Суфле из печени</t>
  </si>
  <si>
    <t>6\10 (ч.3)</t>
  </si>
  <si>
    <t xml:space="preserve">40\8 </t>
  </si>
  <si>
    <t>Запеканка картофельная фаршированная отварным мясом говядины(без яиц)</t>
  </si>
  <si>
    <t>4\10 (ч.3)</t>
  </si>
  <si>
    <t xml:space="preserve">36\12 </t>
  </si>
  <si>
    <t>Пирожки печеные из дрож теста с повидлом</t>
  </si>
  <si>
    <t>Суп картофельный с макаронными изделиями</t>
  </si>
  <si>
    <t>34\8 (ч.3)</t>
  </si>
  <si>
    <t>Рулет из мяса говядины</t>
  </si>
  <si>
    <t>36\10(ч3)</t>
  </si>
  <si>
    <t>31\10(ч3)</t>
  </si>
  <si>
    <t>Соль пищевая поваренная йодированная</t>
  </si>
  <si>
    <t xml:space="preserve">Пицца с мясом  </t>
  </si>
  <si>
    <t>Тефтели из мяса говядины</t>
  </si>
  <si>
    <t>7\3</t>
  </si>
  <si>
    <t>Картофель, тушенный с луком</t>
  </si>
  <si>
    <t>2\6</t>
  </si>
  <si>
    <t>Омлет запеченный или паровой</t>
  </si>
  <si>
    <t>Кисель молочный (вар.2)</t>
  </si>
  <si>
    <t>В питании детей используется йодированная соль, витаминизированный хлеб, витаминизированный напиток «Витошка», напиток из шиповника.</t>
  </si>
  <si>
    <t>Овощи урожая прошлого года в период после 1 марта используются только после термической обработки.</t>
  </si>
  <si>
    <t>Для приготовления салатов используются ранние овощи нового урожая.</t>
  </si>
  <si>
    <t xml:space="preserve">5.Сборник рецептур блюд и кулинарных изделий для предприятий общественного питания, обслуживающих учащихся образовательных учреждений  </t>
  </si>
  <si>
    <t xml:space="preserve">Часть III Сборник технологических карт. – Екатеринбург: ФБУН ЕМНЦ ПОЗРПП Роспотребнадзора, ФГБОУ ВО УрГЭУ, ФБУЗ ЦГиЭ в в Свердловской области 2018. </t>
  </si>
  <si>
    <t xml:space="preserve">4.Методические рекомендации по питанию детей в организованных коллективах. </t>
  </si>
  <si>
    <t>32\10(ч3)</t>
  </si>
  <si>
    <t>32\10 (ч.3)</t>
  </si>
  <si>
    <t>Сыр (порциями)</t>
  </si>
  <si>
    <t>30\10(ч.3)</t>
  </si>
  <si>
    <t>36\10 (ч.3)</t>
  </si>
  <si>
    <t>27\10 (ч.3)</t>
  </si>
  <si>
    <t>29\10 (ч.3)</t>
  </si>
  <si>
    <t>31\10(ч.3)</t>
  </si>
  <si>
    <t>27\10(ч.3)</t>
  </si>
  <si>
    <t>10\10 (ч.3)</t>
  </si>
  <si>
    <t>29\10(ч.3)</t>
  </si>
  <si>
    <t>52\8(ч.3)</t>
  </si>
  <si>
    <t xml:space="preserve">39\8 (ч.3) </t>
  </si>
  <si>
    <t>10\5 (ч.3)</t>
  </si>
  <si>
    <t>18\5 (ч.3)</t>
  </si>
  <si>
    <t>Пудинг из творога с изюмом</t>
  </si>
  <si>
    <t xml:space="preserve">3\1(ч.3) </t>
  </si>
  <si>
    <t>Выход, г</t>
  </si>
  <si>
    <t>Белки, г</t>
  </si>
  <si>
    <t>Жиры, г</t>
  </si>
  <si>
    <t>Углеводы, г</t>
  </si>
  <si>
    <t>Энергетическая ценность, ккал</t>
  </si>
  <si>
    <t xml:space="preserve">2\6 </t>
  </si>
  <si>
    <t>Омлет запеченный</t>
  </si>
  <si>
    <t>13\10</t>
  </si>
  <si>
    <t>Кофейный напиток с молоком</t>
  </si>
  <si>
    <t>Батон с каротином</t>
  </si>
  <si>
    <t>Сыр порциями</t>
  </si>
  <si>
    <t>Масло крестьянское несоленое(порциями)</t>
  </si>
  <si>
    <t>10 часов</t>
  </si>
  <si>
    <t>38\2(ч.3)</t>
  </si>
  <si>
    <t xml:space="preserve">39\8 </t>
  </si>
  <si>
    <t>Йогурт питьевой</t>
  </si>
  <si>
    <t xml:space="preserve">12\2 </t>
  </si>
  <si>
    <t>3\10 (ч.3)     7\10 (ч.3)</t>
  </si>
  <si>
    <t xml:space="preserve"> Компот из яблок или                                            Компот из вишни</t>
  </si>
  <si>
    <t xml:space="preserve">28\1 </t>
  </si>
  <si>
    <t>Салат из отв. свеклы с  растительным маслом или Овощи порц(огурцы св, огурцы соленые, помидоры св, свекла отв, горошек зел конс)</t>
  </si>
  <si>
    <t>6\2</t>
  </si>
  <si>
    <t>Сердце в соусе   или</t>
  </si>
  <si>
    <t>257(1)</t>
  </si>
  <si>
    <t>646(1)</t>
  </si>
  <si>
    <t>Напиток апельсиновый</t>
  </si>
  <si>
    <t>17\10</t>
  </si>
  <si>
    <t>Кофейный напиток</t>
  </si>
  <si>
    <t xml:space="preserve">9\1 </t>
  </si>
  <si>
    <t>17\2</t>
  </si>
  <si>
    <t>14\7</t>
  </si>
  <si>
    <t>654(4)</t>
  </si>
  <si>
    <t>Кисель из плодов шиповника (витаминный)</t>
  </si>
  <si>
    <t>29\2 (ч.3)</t>
  </si>
  <si>
    <t>2\1</t>
  </si>
  <si>
    <t>Горошек зеленый с яйцом или яйцо вареное</t>
  </si>
  <si>
    <t>8\4</t>
  </si>
  <si>
    <t>Каша рисовая молочная с маслом сливочным</t>
  </si>
  <si>
    <t>16\10</t>
  </si>
  <si>
    <t>Икра из кабачков пром пр-ва для дет питания</t>
  </si>
  <si>
    <t>11\2</t>
  </si>
  <si>
    <t>3\8</t>
  </si>
  <si>
    <t>Мясо говядины, тушенное с овощами</t>
  </si>
  <si>
    <t>647(1)</t>
  </si>
  <si>
    <t>Напиток клюквенный</t>
  </si>
  <si>
    <t>4\6</t>
  </si>
  <si>
    <t>Омлет  с картофелем (запеченный)</t>
  </si>
  <si>
    <t>35\8</t>
  </si>
  <si>
    <t>Голубцы с мясом говядины и рисом (ленивые)без соуса</t>
  </si>
  <si>
    <t>628(1)</t>
  </si>
  <si>
    <t>Чай с сахаром</t>
  </si>
  <si>
    <t>200/15</t>
  </si>
  <si>
    <t>4\9</t>
  </si>
  <si>
    <t>17\5</t>
  </si>
  <si>
    <t>Пудинг из творога</t>
  </si>
  <si>
    <t>8\10</t>
  </si>
  <si>
    <t>Кисель из клюквы</t>
  </si>
  <si>
    <t>26\1</t>
  </si>
  <si>
    <t>Салат из редиса с растительным маслом</t>
  </si>
  <si>
    <t>15\10</t>
  </si>
  <si>
    <t>Напиток из  шиповника</t>
  </si>
  <si>
    <t>1\5</t>
  </si>
  <si>
    <t>Запеканка пшенная с творогом</t>
  </si>
  <si>
    <t>151(1)</t>
  </si>
  <si>
    <t>Суп- лапша дом.на курином бульоне</t>
  </si>
  <si>
    <t>Напиток из кураги</t>
  </si>
  <si>
    <t>18\4</t>
  </si>
  <si>
    <t>Каша молочная ассорти с м\сл</t>
  </si>
  <si>
    <t>14\10</t>
  </si>
  <si>
    <t>Какао с молоком</t>
  </si>
  <si>
    <t>13,38\2</t>
  </si>
  <si>
    <t xml:space="preserve">Суп картофельный </t>
  </si>
  <si>
    <t>200/20</t>
  </si>
  <si>
    <t>250/20</t>
  </si>
  <si>
    <t>38/2</t>
  </si>
  <si>
    <t>Фрикадельки рыбные</t>
  </si>
  <si>
    <t xml:space="preserve">Бифштекс рубленный паровой </t>
  </si>
  <si>
    <t>15 день</t>
  </si>
  <si>
    <t>26\2</t>
  </si>
  <si>
    <t>Суп-пюре из птицы</t>
  </si>
  <si>
    <t>В питании детей используется йодированная соль, витаминизированный хлеб, батон с каротином, витаминизированный напиток «Золотой шар», напиток из шиповника.</t>
  </si>
  <si>
    <t>3.Сборник технических нормативов. Для питания детей в дошкольных  организациях. Екатеринбург, УрГЭУ, 2011, ч.1,2</t>
  </si>
  <si>
    <t>4.Сборник технических нормативов. Для питания детей в  организациях отдыха и оздоровления. Екатеринбург, УрГЭУ, 2015, ч.2</t>
  </si>
  <si>
    <r>
      <t xml:space="preserve">Макаронник с мясом  </t>
    </r>
    <r>
      <rPr>
        <sz val="12"/>
        <color indexed="10"/>
        <rFont val="Liberation Serif"/>
        <family val="1"/>
      </rPr>
      <t>65,8</t>
    </r>
  </si>
  <si>
    <t xml:space="preserve"> Примерное 14-ти дневное меню для ЗОЛ "Колосок" </t>
  </si>
  <si>
    <t>16\2(ч.3)</t>
  </si>
  <si>
    <t>Каша пшеничная молочная с маслом слив.</t>
  </si>
  <si>
    <t>1\9</t>
  </si>
  <si>
    <t>Мясо кур отварное (для супа)</t>
  </si>
  <si>
    <t>4\6(ч.3)</t>
  </si>
  <si>
    <t>4\5</t>
  </si>
  <si>
    <t>Пудинг манный с яблоками</t>
  </si>
  <si>
    <t>6\2 (ч.3)</t>
  </si>
  <si>
    <t>Йогурт в ассортименте</t>
  </si>
  <si>
    <t>12\2 (ч.3)</t>
  </si>
  <si>
    <t>32\3(ч.3)</t>
  </si>
  <si>
    <t>Рыба, запеченная с сыром</t>
  </si>
  <si>
    <t xml:space="preserve">7\7 </t>
  </si>
  <si>
    <t>17\5 (ч.3)</t>
  </si>
  <si>
    <t>Запеканка из творога с яблоками</t>
  </si>
  <si>
    <t>20\2 (ч.3)</t>
  </si>
  <si>
    <t>Суп из овощей со сметаной</t>
  </si>
  <si>
    <t>2\2(ч.3)</t>
  </si>
  <si>
    <t>21\7(ч.3)</t>
  </si>
  <si>
    <t>Рыба, запеченная в омлете</t>
  </si>
  <si>
    <t>20-1\10 (ч.3)</t>
  </si>
  <si>
    <t>Кисель из шиповника</t>
  </si>
  <si>
    <t>37\10 (ч.3)</t>
  </si>
  <si>
    <t xml:space="preserve"> Компот из яблок  или                                                                 Компот из вишни</t>
  </si>
  <si>
    <t xml:space="preserve">Напиток из  шиповника </t>
  </si>
  <si>
    <t xml:space="preserve"> Компот из сухофруктов и шиповника</t>
  </si>
  <si>
    <t>16\10(ч.3)</t>
  </si>
  <si>
    <t>21\2 (ч.3)</t>
  </si>
  <si>
    <t>31\2 (ч.3)</t>
  </si>
  <si>
    <t>Компот  из яблок и кураги  или                       Компот из яблок и изюма</t>
  </si>
  <si>
    <t>1\10 (ч.3)    4\10 (ч.3)</t>
  </si>
  <si>
    <t>42\8 (ч.3)</t>
  </si>
  <si>
    <t>8\7 (ч.3)</t>
  </si>
  <si>
    <t>44\1 (ч.3)</t>
  </si>
  <si>
    <t>578(1)</t>
  </si>
  <si>
    <t>Соус клюквенный или варенье, джем</t>
  </si>
  <si>
    <t>Среднее значение 2-завтрак</t>
  </si>
  <si>
    <t>Среднее значение обед</t>
  </si>
  <si>
    <t>Среднее значение завтрак</t>
  </si>
  <si>
    <t>Среднее значение полдник</t>
  </si>
  <si>
    <t>Среднее значение ужин</t>
  </si>
  <si>
    <t>Среднее значение 2-ужин</t>
  </si>
  <si>
    <t>Джем или повидло</t>
  </si>
  <si>
    <t>35\1 (ч.3)</t>
  </si>
  <si>
    <t>4\4 (ч.3)</t>
  </si>
  <si>
    <t>Каша кукурузная молочная с маслом сливочным</t>
  </si>
  <si>
    <t>31(2)</t>
  </si>
  <si>
    <t>21\4 (ч.3)</t>
  </si>
  <si>
    <t>Пюре гороховое</t>
  </si>
  <si>
    <t>20-1\10</t>
  </si>
  <si>
    <t>Суп молочный с крупой</t>
  </si>
  <si>
    <t>Пирожки печеные с творогом</t>
  </si>
  <si>
    <t>28\12</t>
  </si>
  <si>
    <t>20\1</t>
  </si>
  <si>
    <t>Салат из моркови с изюмом и растит. маслом</t>
  </si>
  <si>
    <t>Салат из отв. картофеля, моркови,свеклы с репчатым луком, сол. огурцом и раст. маслом</t>
  </si>
  <si>
    <t>51\1(ч.3)</t>
  </si>
  <si>
    <t>Сельдь</t>
  </si>
  <si>
    <t>49\1(ч.3)</t>
  </si>
  <si>
    <t>Соус клюквенный</t>
  </si>
  <si>
    <t>Горошек зеленый с яйцом или яйцо отварное</t>
  </si>
  <si>
    <t>2\1(ч.3)</t>
  </si>
  <si>
    <t>5\4</t>
  </si>
  <si>
    <t>Каша манная молочная с маслом сливочным</t>
  </si>
  <si>
    <t>13\3 (ч.3)</t>
  </si>
  <si>
    <t>Капуста тушеная с фасолью</t>
  </si>
  <si>
    <t xml:space="preserve">14\4 </t>
  </si>
  <si>
    <t>Каша пшенная молочная маслом сливочным</t>
  </si>
  <si>
    <t>Макаронные изделия отварные с сыром</t>
  </si>
  <si>
    <t>11\2(ч.3)</t>
  </si>
  <si>
    <t>Салат из отварной свеклы с сыром и раст маслом</t>
  </si>
  <si>
    <t>Салат из б/к капусты с отварной свеклой и раст маслом</t>
  </si>
  <si>
    <t>47\3 (ч.3)</t>
  </si>
  <si>
    <t>4\11 (ч.3)</t>
  </si>
  <si>
    <t>Шаньга со сметаной</t>
  </si>
  <si>
    <t>3\10(ч.3)</t>
  </si>
  <si>
    <t>Компот из яблок</t>
  </si>
  <si>
    <t>26\12 (ч.3)</t>
  </si>
  <si>
    <t>(ч3)</t>
  </si>
  <si>
    <t>26\2(ч.3)</t>
  </si>
  <si>
    <t>Компот из изюма (вар. 2) или                                   Напиток из кураги (вар.2)</t>
  </si>
  <si>
    <t>702(2)       651(1)</t>
  </si>
  <si>
    <t>6\6 (ч.3)</t>
  </si>
  <si>
    <t>Язык отварной с соусом  75\50 или                       Сердце в соусе</t>
  </si>
  <si>
    <t>358(1)     406(1)</t>
  </si>
  <si>
    <t>40\1 (ч.3)</t>
  </si>
  <si>
    <t>13\1 (ч.3)</t>
  </si>
  <si>
    <t>5\9 (ч.3)</t>
  </si>
  <si>
    <t>Сердце в соусе  75/50 или                                     Гуляш из говядины</t>
  </si>
  <si>
    <t>406(1)           12/8 (ч.3)</t>
  </si>
  <si>
    <t>Кабачки и цветная капуста, запеченные под соусом или  Рагу из овощей с соусом молочным</t>
  </si>
  <si>
    <t>247(1)          28\3</t>
  </si>
  <si>
    <t>Оладьи из печени или                                   Пудинг из мяса говядины 100</t>
  </si>
  <si>
    <t>50\8(ч.3)          41/8 (ч.3)</t>
  </si>
  <si>
    <t>687(1) 39/12</t>
  </si>
  <si>
    <t>687,41\12 ч.3</t>
  </si>
  <si>
    <t>"10"   февраля     2023г.</t>
  </si>
  <si>
    <t>"Утверждаю"</t>
  </si>
  <si>
    <t>ч.3</t>
  </si>
  <si>
    <t xml:space="preserve">Икра кабачковая пром пр-ва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</si>
</sst>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0.00000"/>
  </numFmts>
  <fonts count="65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i/>
      <sz val="12"/>
      <name val="Liberation Serif"/>
      <family val="1"/>
    </font>
    <font>
      <sz val="12"/>
      <color indexed="10"/>
      <name val="Liberation Serif"/>
      <family val="1"/>
    </font>
    <font>
      <sz val="12"/>
      <color indexed="53"/>
      <name val="Liberation Serif"/>
      <family val="1"/>
    </font>
    <font>
      <sz val="12"/>
      <color indexed="12"/>
      <name val="Liberation Serif"/>
      <family val="1"/>
    </font>
    <font>
      <sz val="12"/>
      <color indexed="14"/>
      <name val="Liberation Serif"/>
      <family val="1"/>
    </font>
    <font>
      <b/>
      <sz val="12"/>
      <color indexed="12"/>
      <name val="Liberation Serif"/>
      <family val="1"/>
    </font>
    <font>
      <sz val="12"/>
      <name val="Arial Cyr"/>
      <family val="0"/>
    </font>
    <font>
      <b/>
      <sz val="12"/>
      <color indexed="53"/>
      <name val="Liberation Serif"/>
      <family val="1"/>
    </font>
    <font>
      <sz val="12"/>
      <name val="Times New Roman"/>
      <family val="1"/>
    </font>
    <font>
      <sz val="10"/>
      <color indexed="53"/>
      <name val="Liberation Serif"/>
      <family val="1"/>
    </font>
    <font>
      <sz val="10"/>
      <color indexed="17"/>
      <name val="Liberation Serif"/>
      <family val="1"/>
    </font>
    <font>
      <sz val="10"/>
      <color indexed="12"/>
      <name val="Liberation Serif"/>
      <family val="1"/>
    </font>
    <font>
      <sz val="10"/>
      <color indexed="14"/>
      <name val="Liberation Serif"/>
      <family val="1"/>
    </font>
    <font>
      <b/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Liberation Serif"/>
      <family val="1"/>
    </font>
    <font>
      <sz val="12"/>
      <color indexed="17"/>
      <name val="Liberation Serif"/>
      <family val="1"/>
    </font>
    <font>
      <sz val="12"/>
      <color indexed="8"/>
      <name val="Liberation Serif"/>
      <family val="1"/>
    </font>
    <font>
      <sz val="12"/>
      <color indexed="3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b/>
      <sz val="12"/>
      <color rgb="FF00B050"/>
      <name val="Liberation Serif"/>
      <family val="1"/>
    </font>
    <font>
      <sz val="12"/>
      <color rgb="FF00B050"/>
      <name val="Liberation Serif"/>
      <family val="1"/>
    </font>
    <font>
      <sz val="10"/>
      <color rgb="FF00B050"/>
      <name val="Liberation Serif"/>
      <family val="1"/>
    </font>
    <font>
      <sz val="12"/>
      <color theme="1"/>
      <name val="Liberation Serif"/>
      <family val="1"/>
    </font>
    <font>
      <sz val="12"/>
      <color theme="9" tint="-0.24997000396251678"/>
      <name val="Liberation Serif"/>
      <family val="1"/>
    </font>
    <font>
      <sz val="12"/>
      <color rgb="FF0070C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vertical="top" wrapText="1"/>
    </xf>
    <xf numFmtId="16" fontId="4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15" fillId="0" borderId="0" xfId="0" applyFont="1" applyAlignment="1">
      <alignment/>
    </xf>
    <xf numFmtId="0" fontId="6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63" fillId="0" borderId="10" xfId="0" applyFont="1" applyBorder="1" applyAlignment="1">
      <alignment vertical="top" wrapText="1"/>
    </xf>
    <xf numFmtId="2" fontId="63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76" fontId="4" fillId="36" borderId="1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04"/>
  <sheetViews>
    <sheetView tabSelected="1" view="pageBreakPreview" zoomScaleNormal="80" zoomScaleSheetLayoutView="100" zoomScalePageLayoutView="0" workbookViewId="0" topLeftCell="A555">
      <selection activeCell="C127" sqref="C127"/>
    </sheetView>
  </sheetViews>
  <sheetFormatPr defaultColWidth="8.875" defaultRowHeight="12.75" outlineLevelRow="1"/>
  <cols>
    <col min="1" max="1" width="14.25390625" style="5" customWidth="1"/>
    <col min="2" max="2" width="49.25390625" style="5" customWidth="1"/>
    <col min="3" max="3" width="10.25390625" style="8" customWidth="1"/>
    <col min="4" max="4" width="11.25390625" style="8" customWidth="1"/>
    <col min="5" max="5" width="10.125" style="8" customWidth="1"/>
    <col min="6" max="6" width="10.25390625" style="8" customWidth="1"/>
    <col min="7" max="7" width="10.375" style="8" bestFit="1" customWidth="1"/>
    <col min="8" max="8" width="10.00390625" style="8" customWidth="1"/>
    <col min="9" max="9" width="9.25390625" style="8" customWidth="1"/>
    <col min="10" max="10" width="10.375" style="8" customWidth="1"/>
    <col min="11" max="11" width="11.125" style="8" customWidth="1"/>
    <col min="12" max="12" width="11.25390625" style="8" customWidth="1"/>
    <col min="13" max="16384" width="8.875" style="5" customWidth="1"/>
  </cols>
  <sheetData>
    <row r="1" spans="2:7" ht="15">
      <c r="B1" s="6"/>
      <c r="C1" s="7"/>
      <c r="G1" s="7" t="s">
        <v>476</v>
      </c>
    </row>
    <row r="2" spans="2:7" ht="15">
      <c r="B2" s="6"/>
      <c r="C2" s="7"/>
      <c r="G2" s="9" t="s">
        <v>43</v>
      </c>
    </row>
    <row r="3" spans="2:7" ht="15">
      <c r="B3" s="6"/>
      <c r="C3" s="7"/>
      <c r="G3" s="9" t="s">
        <v>41</v>
      </c>
    </row>
    <row r="4" spans="2:7" ht="15">
      <c r="B4" s="6"/>
      <c r="C4" s="7"/>
      <c r="G4" s="9" t="s">
        <v>100</v>
      </c>
    </row>
    <row r="5" spans="2:11" ht="15">
      <c r="B5" s="6"/>
      <c r="C5" s="7"/>
      <c r="G5" s="171" t="s">
        <v>475</v>
      </c>
      <c r="H5" s="171"/>
      <c r="I5" s="171"/>
      <c r="J5" s="171"/>
      <c r="K5" s="171"/>
    </row>
    <row r="6" spans="2:136" ht="15">
      <c r="B6" s="6"/>
      <c r="C6" s="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</row>
    <row r="7" spans="14:136" ht="15"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</row>
    <row r="8" spans="1:136" ht="12.75" customHeight="1">
      <c r="A8" s="172" t="s">
        <v>216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</row>
    <row r="9" spans="14:136" ht="15"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</row>
    <row r="10" spans="1:136" ht="18.75" customHeight="1">
      <c r="A10" s="173" t="s">
        <v>0</v>
      </c>
      <c r="B10" s="175" t="s">
        <v>1</v>
      </c>
      <c r="C10" s="177" t="s">
        <v>2</v>
      </c>
      <c r="D10" s="178"/>
      <c r="E10" s="163" t="s">
        <v>222</v>
      </c>
      <c r="F10" s="181"/>
      <c r="G10" s="181"/>
      <c r="H10" s="181"/>
      <c r="I10" s="181"/>
      <c r="J10" s="164"/>
      <c r="K10" s="177" t="s">
        <v>3</v>
      </c>
      <c r="L10" s="178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</row>
    <row r="11" spans="1:136" ht="20.25" customHeight="1">
      <c r="A11" s="174"/>
      <c r="B11" s="176"/>
      <c r="C11" s="179"/>
      <c r="D11" s="180"/>
      <c r="E11" s="162" t="s">
        <v>219</v>
      </c>
      <c r="F11" s="162"/>
      <c r="G11" s="163" t="s">
        <v>220</v>
      </c>
      <c r="H11" s="164"/>
      <c r="I11" s="163" t="s">
        <v>221</v>
      </c>
      <c r="J11" s="164"/>
      <c r="K11" s="179"/>
      <c r="L11" s="180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</row>
    <row r="12" spans="1:136" ht="30">
      <c r="A12" s="11"/>
      <c r="B12" s="11"/>
      <c r="C12" s="12" t="s">
        <v>217</v>
      </c>
      <c r="D12" s="4" t="s">
        <v>218</v>
      </c>
      <c r="E12" s="12" t="s">
        <v>217</v>
      </c>
      <c r="F12" s="4" t="s">
        <v>218</v>
      </c>
      <c r="G12" s="12" t="s">
        <v>217</v>
      </c>
      <c r="H12" s="4" t="s">
        <v>218</v>
      </c>
      <c r="I12" s="12" t="s">
        <v>217</v>
      </c>
      <c r="J12" s="4" t="s">
        <v>218</v>
      </c>
      <c r="K12" s="12" t="s">
        <v>217</v>
      </c>
      <c r="L12" s="4" t="s">
        <v>218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</row>
    <row r="13" spans="1:136" ht="15">
      <c r="A13" s="11"/>
      <c r="B13" s="13" t="s">
        <v>4</v>
      </c>
      <c r="C13" s="14"/>
      <c r="D13" s="4"/>
      <c r="E13" s="4"/>
      <c r="F13" s="4"/>
      <c r="G13" s="4"/>
      <c r="H13" s="4"/>
      <c r="I13" s="4"/>
      <c r="J13" s="4"/>
      <c r="K13" s="4"/>
      <c r="L13" s="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</row>
    <row r="14" spans="1:136" ht="15" outlineLevel="1">
      <c r="A14" s="15"/>
      <c r="B14" s="15" t="s">
        <v>5</v>
      </c>
      <c r="C14" s="16"/>
      <c r="D14" s="4"/>
      <c r="E14" s="4"/>
      <c r="F14" s="4"/>
      <c r="G14" s="4"/>
      <c r="H14" s="4"/>
      <c r="I14" s="4"/>
      <c r="J14" s="4"/>
      <c r="K14" s="4"/>
      <c r="L14" s="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</row>
    <row r="15" spans="1:136" ht="15" outlineLevel="1">
      <c r="A15" s="10" t="s">
        <v>89</v>
      </c>
      <c r="B15" s="10" t="s">
        <v>90</v>
      </c>
      <c r="C15" s="4">
        <v>50</v>
      </c>
      <c r="D15" s="4">
        <v>50</v>
      </c>
      <c r="E15" s="4">
        <v>0.3</v>
      </c>
      <c r="F15" s="4">
        <v>0.3</v>
      </c>
      <c r="G15" s="4">
        <v>0</v>
      </c>
      <c r="H15" s="4">
        <v>0</v>
      </c>
      <c r="I15" s="4">
        <v>1.33</v>
      </c>
      <c r="J15" s="4">
        <v>1.33</v>
      </c>
      <c r="K15" s="4">
        <v>6.6</v>
      </c>
      <c r="L15" s="4">
        <v>6.6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</row>
    <row r="16" spans="1:136" ht="15" outlineLevel="1">
      <c r="A16" s="10" t="s">
        <v>383</v>
      </c>
      <c r="B16" s="10" t="s">
        <v>152</v>
      </c>
      <c r="C16" s="68">
        <v>200</v>
      </c>
      <c r="D16" s="68">
        <v>250</v>
      </c>
      <c r="E16" s="68">
        <v>21.8</v>
      </c>
      <c r="F16" s="68">
        <f>ROUND(E16/C16*D16,2)</f>
        <v>27.25</v>
      </c>
      <c r="G16" s="68">
        <v>23.6</v>
      </c>
      <c r="H16" s="68">
        <f>ROUND(G16/C16*D16,2)</f>
        <v>29.5</v>
      </c>
      <c r="I16" s="68">
        <v>3.1</v>
      </c>
      <c r="J16" s="68">
        <v>3.9</v>
      </c>
      <c r="K16" s="68">
        <v>312</v>
      </c>
      <c r="L16" s="68">
        <f>ROUND(K16/C16*D16,2)</f>
        <v>390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</row>
    <row r="17" spans="1:136" ht="15" outlineLevel="1">
      <c r="A17" s="10" t="s">
        <v>278</v>
      </c>
      <c r="B17" s="10" t="s">
        <v>242</v>
      </c>
      <c r="C17" s="4">
        <v>200</v>
      </c>
      <c r="D17" s="4">
        <v>200</v>
      </c>
      <c r="E17" s="4">
        <v>3</v>
      </c>
      <c r="F17" s="4">
        <v>3</v>
      </c>
      <c r="G17" s="4">
        <v>2.9</v>
      </c>
      <c r="H17" s="4">
        <v>2.9</v>
      </c>
      <c r="I17" s="4">
        <v>9.5</v>
      </c>
      <c r="J17" s="4">
        <v>9.5</v>
      </c>
      <c r="K17" s="4">
        <v>78</v>
      </c>
      <c r="L17" s="4">
        <v>78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</row>
    <row r="18" spans="1:136" ht="15" outlineLevel="1">
      <c r="A18" s="10" t="s">
        <v>103</v>
      </c>
      <c r="B18" s="10" t="s">
        <v>19</v>
      </c>
      <c r="C18" s="4">
        <v>10</v>
      </c>
      <c r="D18" s="4">
        <v>10</v>
      </c>
      <c r="E18" s="4">
        <v>0.08</v>
      </c>
      <c r="F18" s="4">
        <v>0.08</v>
      </c>
      <c r="G18" s="4">
        <v>7.25</v>
      </c>
      <c r="H18" s="4">
        <v>7.25</v>
      </c>
      <c r="I18" s="4">
        <v>0.13</v>
      </c>
      <c r="J18" s="4">
        <v>0.13</v>
      </c>
      <c r="K18" s="4">
        <v>66.06</v>
      </c>
      <c r="L18" s="4">
        <v>66.06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</row>
    <row r="19" spans="1:136" ht="15" outlineLevel="1">
      <c r="A19" s="10"/>
      <c r="B19" s="10" t="s">
        <v>6</v>
      </c>
      <c r="C19" s="4">
        <v>40</v>
      </c>
      <c r="D19" s="4">
        <v>50</v>
      </c>
      <c r="E19" s="4">
        <v>3</v>
      </c>
      <c r="F19" s="4">
        <v>3.8</v>
      </c>
      <c r="G19" s="4">
        <v>0.4</v>
      </c>
      <c r="H19" s="4">
        <v>0.5</v>
      </c>
      <c r="I19" s="4">
        <v>18.7</v>
      </c>
      <c r="J19" s="4">
        <v>23.4</v>
      </c>
      <c r="K19" s="4">
        <v>92</v>
      </c>
      <c r="L19" s="4">
        <v>115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</row>
    <row r="20" spans="1:136" ht="15" outlineLevel="1">
      <c r="A20" s="10"/>
      <c r="B20" s="10" t="s">
        <v>7</v>
      </c>
      <c r="C20" s="4">
        <f aca="true" t="shared" si="0" ref="C20:L20">SUM(C15:C19)</f>
        <v>500</v>
      </c>
      <c r="D20" s="4">
        <f t="shared" si="0"/>
        <v>560</v>
      </c>
      <c r="E20" s="4">
        <f t="shared" si="0"/>
        <v>28.18</v>
      </c>
      <c r="F20" s="4">
        <f t="shared" si="0"/>
        <v>34.43</v>
      </c>
      <c r="G20" s="4">
        <f t="shared" si="0"/>
        <v>34.15</v>
      </c>
      <c r="H20" s="4">
        <f t="shared" si="0"/>
        <v>40.15</v>
      </c>
      <c r="I20" s="4">
        <f t="shared" si="0"/>
        <v>32.76</v>
      </c>
      <c r="J20" s="4">
        <f t="shared" si="0"/>
        <v>38.26</v>
      </c>
      <c r="K20" s="4">
        <f t="shared" si="0"/>
        <v>554.6600000000001</v>
      </c>
      <c r="L20" s="4">
        <f t="shared" si="0"/>
        <v>655.6600000000001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</row>
    <row r="21" spans="1:136" ht="15" outlineLevel="1">
      <c r="A21" s="10"/>
      <c r="B21" s="10"/>
      <c r="C21" s="4"/>
      <c r="D21" s="4"/>
      <c r="E21" s="4"/>
      <c r="F21" s="4"/>
      <c r="G21" s="4"/>
      <c r="H21" s="4"/>
      <c r="I21" s="4"/>
      <c r="J21" s="4" t="s">
        <v>116</v>
      </c>
      <c r="K21" s="4"/>
      <c r="L21" s="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</row>
    <row r="22" spans="1:136" ht="15" outlineLevel="1">
      <c r="A22" s="10"/>
      <c r="B22" s="15" t="s"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</row>
    <row r="23" spans="1:136" ht="15" outlineLevel="1">
      <c r="A23" s="10"/>
      <c r="B23" s="10" t="s">
        <v>48</v>
      </c>
      <c r="C23" s="4">
        <v>200</v>
      </c>
      <c r="D23" s="4">
        <v>230</v>
      </c>
      <c r="E23" s="4">
        <v>0.8</v>
      </c>
      <c r="F23" s="4">
        <v>0.9</v>
      </c>
      <c r="G23" s="4">
        <v>0.8</v>
      </c>
      <c r="H23" s="4">
        <v>0.9</v>
      </c>
      <c r="I23" s="4">
        <v>19.6</v>
      </c>
      <c r="J23" s="4">
        <v>22.5</v>
      </c>
      <c r="K23" s="4">
        <v>90.2</v>
      </c>
      <c r="L23" s="4">
        <v>104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</row>
    <row r="24" spans="1:136" ht="15" outlineLevel="1">
      <c r="A24" s="10"/>
      <c r="B24" s="10" t="s">
        <v>7</v>
      </c>
      <c r="C24" s="4">
        <v>200</v>
      </c>
      <c r="D24" s="4">
        <v>230</v>
      </c>
      <c r="E24" s="4">
        <v>0.8</v>
      </c>
      <c r="F24" s="4">
        <v>0.9</v>
      </c>
      <c r="G24" s="4">
        <v>0.8</v>
      </c>
      <c r="H24" s="4">
        <v>0.9</v>
      </c>
      <c r="I24" s="4">
        <v>19.6</v>
      </c>
      <c r="J24" s="4">
        <v>22.5</v>
      </c>
      <c r="K24" s="4">
        <v>90.2</v>
      </c>
      <c r="L24" s="4">
        <v>104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</row>
    <row r="25" spans="1:136" ht="15" outlineLevel="1">
      <c r="A25" s="10"/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</row>
    <row r="26" spans="1:136" ht="15" outlineLevel="1">
      <c r="A26" s="15"/>
      <c r="B26" s="15" t="s">
        <v>9</v>
      </c>
      <c r="C26" s="16"/>
      <c r="D26" s="4"/>
      <c r="E26" s="4"/>
      <c r="F26" s="4"/>
      <c r="G26" s="4"/>
      <c r="H26" s="4"/>
      <c r="I26" s="4"/>
      <c r="J26" s="4"/>
      <c r="K26" s="4"/>
      <c r="L26" s="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</row>
    <row r="27" spans="1:136" ht="15" customHeight="1" outlineLevel="1">
      <c r="A27" s="10" t="s">
        <v>293</v>
      </c>
      <c r="B27" s="17" t="s">
        <v>104</v>
      </c>
      <c r="C27" s="68">
        <v>100</v>
      </c>
      <c r="D27" s="68">
        <v>100</v>
      </c>
      <c r="E27" s="68">
        <f>ROUND(F27/D27*C27,2)</f>
        <v>1.6</v>
      </c>
      <c r="F27" s="68">
        <v>1.6</v>
      </c>
      <c r="G27" s="68">
        <f>ROUND(H27/D27*C27,2)</f>
        <v>6</v>
      </c>
      <c r="H27" s="68">
        <v>6</v>
      </c>
      <c r="I27" s="68">
        <f>ROUND(J27/D27*C27,2)</f>
        <v>7.1</v>
      </c>
      <c r="J27" s="68">
        <v>7.1</v>
      </c>
      <c r="K27" s="68">
        <v>92</v>
      </c>
      <c r="L27" s="68">
        <v>92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</row>
    <row r="28" spans="1:136" ht="15" outlineLevel="1">
      <c r="A28" s="10" t="s">
        <v>379</v>
      </c>
      <c r="B28" s="10" t="s">
        <v>101</v>
      </c>
      <c r="C28" s="4">
        <v>250</v>
      </c>
      <c r="D28" s="4">
        <v>250</v>
      </c>
      <c r="E28" s="4">
        <v>5.5</v>
      </c>
      <c r="F28" s="4">
        <v>5.5</v>
      </c>
      <c r="G28" s="4">
        <v>5.6</v>
      </c>
      <c r="H28" s="4">
        <v>5.6</v>
      </c>
      <c r="I28" s="4">
        <v>20.8</v>
      </c>
      <c r="J28" s="4">
        <v>20.8</v>
      </c>
      <c r="K28" s="4">
        <v>164</v>
      </c>
      <c r="L28" s="4">
        <v>164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</row>
    <row r="29" spans="1:136" s="70" customFormat="1" ht="15" outlineLevel="1">
      <c r="A29" s="48" t="s">
        <v>235</v>
      </c>
      <c r="B29" s="48" t="s">
        <v>236</v>
      </c>
      <c r="C29" s="49">
        <v>10</v>
      </c>
      <c r="D29" s="49">
        <v>10</v>
      </c>
      <c r="E29" s="49">
        <v>2.69</v>
      </c>
      <c r="F29" s="58">
        <v>2.69</v>
      </c>
      <c r="G29" s="49">
        <v>1.92</v>
      </c>
      <c r="H29" s="49">
        <v>1.92</v>
      </c>
      <c r="I29" s="49">
        <v>0.07</v>
      </c>
      <c r="J29" s="49">
        <v>0.07</v>
      </c>
      <c r="K29" s="49">
        <v>28.3</v>
      </c>
      <c r="L29" s="49">
        <v>28.3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</row>
    <row r="30" spans="1:136" ht="15" outlineLevel="1">
      <c r="A30" s="10" t="s">
        <v>148</v>
      </c>
      <c r="B30" s="10" t="s">
        <v>102</v>
      </c>
      <c r="C30" s="4">
        <v>100</v>
      </c>
      <c r="D30" s="4">
        <v>100</v>
      </c>
      <c r="E30" s="4">
        <v>14.2</v>
      </c>
      <c r="F30" s="4">
        <v>14.2</v>
      </c>
      <c r="G30" s="4">
        <v>13.9</v>
      </c>
      <c r="H30" s="4">
        <v>13.9</v>
      </c>
      <c r="I30" s="4">
        <v>6.4</v>
      </c>
      <c r="J30" s="4">
        <v>6.4</v>
      </c>
      <c r="K30" s="4">
        <v>207</v>
      </c>
      <c r="L30" s="4">
        <v>207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</row>
    <row r="31" spans="1:136" ht="15" outlineLevel="1">
      <c r="A31" s="10" t="s">
        <v>150</v>
      </c>
      <c r="B31" s="10" t="s">
        <v>151</v>
      </c>
      <c r="C31" s="4">
        <v>30</v>
      </c>
      <c r="D31" s="4">
        <v>30</v>
      </c>
      <c r="E31" s="4">
        <v>0.55</v>
      </c>
      <c r="F31" s="4">
        <v>0.55</v>
      </c>
      <c r="G31" s="4">
        <v>1.24</v>
      </c>
      <c r="H31" s="4">
        <v>1.24</v>
      </c>
      <c r="I31" s="4">
        <v>1.75</v>
      </c>
      <c r="J31" s="4">
        <v>1.75</v>
      </c>
      <c r="K31" s="4">
        <v>20.3</v>
      </c>
      <c r="L31" s="4">
        <v>20.3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</row>
    <row r="32" spans="1:136" ht="15" outlineLevel="1">
      <c r="A32" s="10" t="s">
        <v>93</v>
      </c>
      <c r="B32" s="10" t="s">
        <v>71</v>
      </c>
      <c r="C32" s="4">
        <v>180</v>
      </c>
      <c r="D32" s="4">
        <v>180</v>
      </c>
      <c r="E32" s="4">
        <v>6.3</v>
      </c>
      <c r="F32" s="4">
        <v>6.3</v>
      </c>
      <c r="G32" s="4">
        <v>4.5</v>
      </c>
      <c r="H32" s="4">
        <v>4.5</v>
      </c>
      <c r="I32" s="4">
        <v>38.9</v>
      </c>
      <c r="J32" s="4">
        <v>38.9</v>
      </c>
      <c r="K32" s="4">
        <v>222</v>
      </c>
      <c r="L32" s="4">
        <v>222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</row>
    <row r="33" spans="1:136" ht="30" outlineLevel="1">
      <c r="A33" s="45" t="s">
        <v>311</v>
      </c>
      <c r="B33" s="46" t="s">
        <v>402</v>
      </c>
      <c r="C33" s="47">
        <v>200</v>
      </c>
      <c r="D33" s="47">
        <v>200</v>
      </c>
      <c r="E33" s="47">
        <v>0.4</v>
      </c>
      <c r="F33" s="47">
        <v>0.4</v>
      </c>
      <c r="G33" s="47">
        <v>0.4</v>
      </c>
      <c r="H33" s="47">
        <v>0.4</v>
      </c>
      <c r="I33" s="47">
        <v>18.4</v>
      </c>
      <c r="J33" s="47">
        <v>18.4</v>
      </c>
      <c r="K33" s="47">
        <v>80</v>
      </c>
      <c r="L33" s="47">
        <v>80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</row>
    <row r="34" spans="1:136" s="38" customFormat="1" ht="15" outlineLevel="1">
      <c r="A34" s="10"/>
      <c r="B34" s="10" t="s">
        <v>6</v>
      </c>
      <c r="C34" s="68">
        <v>70</v>
      </c>
      <c r="D34" s="68">
        <v>80</v>
      </c>
      <c r="E34" s="68">
        <v>5.3</v>
      </c>
      <c r="F34" s="68">
        <f>ROUND(E34/C34*D34,2)</f>
        <v>6.06</v>
      </c>
      <c r="G34" s="68">
        <v>0.7</v>
      </c>
      <c r="H34" s="68">
        <f>ROUND(G34/C34*D34,2)</f>
        <v>0.8</v>
      </c>
      <c r="I34" s="68">
        <v>32.8</v>
      </c>
      <c r="J34" s="68">
        <f>ROUND(I34/C34*D34,2)</f>
        <v>37.49</v>
      </c>
      <c r="K34" s="68">
        <v>161</v>
      </c>
      <c r="L34" s="68">
        <f>ROUND(K34/C34*D34,2)</f>
        <v>184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</row>
    <row r="35" spans="1:136" s="38" customFormat="1" ht="15" customHeight="1" outlineLevel="1">
      <c r="A35" s="10"/>
      <c r="B35" s="10" t="s">
        <v>10</v>
      </c>
      <c r="C35" s="68">
        <v>40</v>
      </c>
      <c r="D35" s="68">
        <v>70</v>
      </c>
      <c r="E35" s="68">
        <v>2.64</v>
      </c>
      <c r="F35" s="68">
        <f>ROUND(E35/C35*D35,2)</f>
        <v>4.62</v>
      </c>
      <c r="G35" s="68">
        <v>0.48</v>
      </c>
      <c r="H35" s="68">
        <f>ROUND(G35/C35*D35,2)</f>
        <v>0.84</v>
      </c>
      <c r="I35" s="68">
        <v>13.4</v>
      </c>
      <c r="J35" s="68">
        <v>23.4</v>
      </c>
      <c r="K35" s="68">
        <v>69.6</v>
      </c>
      <c r="L35" s="68">
        <v>122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</row>
    <row r="36" spans="1:136" ht="15" customHeight="1" outlineLevel="1">
      <c r="A36" s="48"/>
      <c r="B36" s="48" t="s">
        <v>7</v>
      </c>
      <c r="C36" s="49">
        <f aca="true" t="shared" si="1" ref="C36:L36">SUM(C27:C35)</f>
        <v>980</v>
      </c>
      <c r="D36" s="49">
        <f t="shared" si="1"/>
        <v>1020</v>
      </c>
      <c r="E36" s="49">
        <f t="shared" si="1"/>
        <v>39.18</v>
      </c>
      <c r="F36" s="49">
        <f t="shared" si="1"/>
        <v>41.919999999999995</v>
      </c>
      <c r="G36" s="49">
        <f t="shared" si="1"/>
        <v>34.739999999999995</v>
      </c>
      <c r="H36" s="49">
        <f t="shared" si="1"/>
        <v>35.199999999999996</v>
      </c>
      <c r="I36" s="49">
        <f t="shared" si="1"/>
        <v>139.61999999999998</v>
      </c>
      <c r="J36" s="49">
        <f t="shared" si="1"/>
        <v>154.31</v>
      </c>
      <c r="K36" s="49">
        <f t="shared" si="1"/>
        <v>1044.2</v>
      </c>
      <c r="L36" s="49">
        <f t="shared" si="1"/>
        <v>1119.6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</row>
    <row r="37" spans="1:136" ht="15" outlineLevel="1">
      <c r="A37" s="10"/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</row>
    <row r="38" spans="1:136" ht="15" outlineLevel="1">
      <c r="A38" s="15"/>
      <c r="B38" s="15" t="s">
        <v>11</v>
      </c>
      <c r="C38" s="16"/>
      <c r="D38" s="4"/>
      <c r="E38" s="4"/>
      <c r="F38" s="4"/>
      <c r="G38" s="4"/>
      <c r="H38" s="4"/>
      <c r="I38" s="4"/>
      <c r="J38" s="4"/>
      <c r="K38" s="4"/>
      <c r="L38" s="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</row>
    <row r="39" spans="1:136" ht="15" outlineLevel="1">
      <c r="A39" s="10" t="s">
        <v>473</v>
      </c>
      <c r="B39" s="10" t="s">
        <v>27</v>
      </c>
      <c r="C39" s="68">
        <v>70</v>
      </c>
      <c r="D39" s="68">
        <v>90</v>
      </c>
      <c r="E39" s="68">
        <v>3.5</v>
      </c>
      <c r="F39" s="68">
        <v>4.5</v>
      </c>
      <c r="G39" s="68">
        <v>3.6</v>
      </c>
      <c r="H39" s="68">
        <v>4.6</v>
      </c>
      <c r="I39" s="68">
        <v>28</v>
      </c>
      <c r="J39" s="68">
        <v>36</v>
      </c>
      <c r="K39" s="68">
        <v>157.5</v>
      </c>
      <c r="L39" s="68">
        <v>202.5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</row>
    <row r="40" spans="1:136" ht="15" outlineLevel="1">
      <c r="A40" s="10" t="s">
        <v>243</v>
      </c>
      <c r="B40" s="10" t="s">
        <v>26</v>
      </c>
      <c r="C40" s="4">
        <v>200</v>
      </c>
      <c r="D40" s="4">
        <v>200</v>
      </c>
      <c r="E40" s="4">
        <v>5.8</v>
      </c>
      <c r="F40" s="4">
        <v>5.8</v>
      </c>
      <c r="G40" s="4">
        <v>5.9</v>
      </c>
      <c r="H40" s="4">
        <v>5.9</v>
      </c>
      <c r="I40" s="4">
        <v>9</v>
      </c>
      <c r="J40" s="4">
        <v>9</v>
      </c>
      <c r="K40" s="4">
        <v>113</v>
      </c>
      <c r="L40" s="4">
        <v>113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</row>
    <row r="41" spans="1:136" ht="15" outlineLevel="1">
      <c r="A41" s="10" t="s">
        <v>95</v>
      </c>
      <c r="B41" s="10" t="s">
        <v>387</v>
      </c>
      <c r="C41" s="4">
        <v>125</v>
      </c>
      <c r="D41" s="4">
        <v>125</v>
      </c>
      <c r="E41" s="4">
        <v>1.8</v>
      </c>
      <c r="F41" s="4">
        <v>1.8</v>
      </c>
      <c r="G41" s="4">
        <v>1.6</v>
      </c>
      <c r="H41" s="4">
        <v>1.6</v>
      </c>
      <c r="I41" s="4">
        <v>12.1</v>
      </c>
      <c r="J41" s="4">
        <v>12.1</v>
      </c>
      <c r="K41" s="4">
        <v>76</v>
      </c>
      <c r="L41" s="4">
        <v>76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</row>
    <row r="42" spans="1:136" ht="15" outlineLevel="1">
      <c r="A42" s="10"/>
      <c r="B42" s="10" t="s">
        <v>7</v>
      </c>
      <c r="C42" s="4">
        <f aca="true" t="shared" si="2" ref="C42:L42">SUM(C39:C41)</f>
        <v>395</v>
      </c>
      <c r="D42" s="4">
        <f t="shared" si="2"/>
        <v>415</v>
      </c>
      <c r="E42" s="4">
        <f t="shared" si="2"/>
        <v>11.100000000000001</v>
      </c>
      <c r="F42" s="4">
        <f t="shared" si="2"/>
        <v>12.100000000000001</v>
      </c>
      <c r="G42" s="4">
        <f t="shared" si="2"/>
        <v>11.1</v>
      </c>
      <c r="H42" s="4">
        <f t="shared" si="2"/>
        <v>12.1</v>
      </c>
      <c r="I42" s="4">
        <f t="shared" si="2"/>
        <v>49.1</v>
      </c>
      <c r="J42" s="4">
        <f t="shared" si="2"/>
        <v>57.1</v>
      </c>
      <c r="K42" s="4">
        <f t="shared" si="2"/>
        <v>346.5</v>
      </c>
      <c r="L42" s="4">
        <f t="shared" si="2"/>
        <v>391.5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</row>
    <row r="43" spans="1:136" ht="15" outlineLevel="1">
      <c r="A43" s="10"/>
      <c r="B43" s="10"/>
      <c r="C43" s="4"/>
      <c r="D43" s="4"/>
      <c r="E43" s="27"/>
      <c r="F43" s="4"/>
      <c r="G43" s="4"/>
      <c r="H43" s="4"/>
      <c r="I43" s="4"/>
      <c r="J43" s="4"/>
      <c r="K43" s="4"/>
      <c r="L43" s="4"/>
      <c r="M43" s="143"/>
      <c r="N43" s="1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</row>
    <row r="44" spans="1:136" ht="15" outlineLevel="1">
      <c r="A44" s="15"/>
      <c r="B44" s="15" t="s">
        <v>13</v>
      </c>
      <c r="C44" s="4"/>
      <c r="D44" s="4"/>
      <c r="E44" s="4"/>
      <c r="F44" s="4"/>
      <c r="G44" s="4"/>
      <c r="H44" s="4"/>
      <c r="I44" s="4"/>
      <c r="J44" s="4"/>
      <c r="K44" s="4"/>
      <c r="L44" s="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</row>
    <row r="45" spans="1:136" ht="15" customHeight="1" outlineLevel="1">
      <c r="A45" s="10" t="s">
        <v>81</v>
      </c>
      <c r="B45" s="10" t="s">
        <v>74</v>
      </c>
      <c r="C45" s="4">
        <v>70</v>
      </c>
      <c r="D45" s="4">
        <v>70</v>
      </c>
      <c r="E45" s="4">
        <v>0.7</v>
      </c>
      <c r="F45" s="4">
        <v>0.7</v>
      </c>
      <c r="G45" s="4">
        <v>3.6</v>
      </c>
      <c r="H45" s="4">
        <v>3.6</v>
      </c>
      <c r="I45" s="4">
        <v>2.5</v>
      </c>
      <c r="J45" s="4">
        <v>2.5</v>
      </c>
      <c r="K45" s="4">
        <v>45</v>
      </c>
      <c r="L45" s="4">
        <v>45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</row>
    <row r="46" spans="1:136" ht="16.5" customHeight="1" outlineLevel="1">
      <c r="A46" s="10" t="s">
        <v>59</v>
      </c>
      <c r="B46" s="10" t="s">
        <v>60</v>
      </c>
      <c r="C46" s="4">
        <v>200</v>
      </c>
      <c r="D46" s="4">
        <v>250</v>
      </c>
      <c r="E46" s="4">
        <v>23.3</v>
      </c>
      <c r="F46" s="4">
        <v>29.13</v>
      </c>
      <c r="G46" s="4">
        <v>14.1</v>
      </c>
      <c r="H46" s="4">
        <v>17.6</v>
      </c>
      <c r="I46" s="4">
        <v>19.1</v>
      </c>
      <c r="J46" s="4">
        <v>23.9</v>
      </c>
      <c r="K46" s="4">
        <v>296.5</v>
      </c>
      <c r="L46" s="4">
        <v>370.6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</row>
    <row r="47" spans="1:136" ht="15" outlineLevel="1">
      <c r="A47" s="25" t="s">
        <v>401</v>
      </c>
      <c r="B47" s="10" t="s">
        <v>403</v>
      </c>
      <c r="C47" s="4">
        <v>200</v>
      </c>
      <c r="D47" s="4">
        <v>200</v>
      </c>
      <c r="E47" s="4">
        <v>0.2</v>
      </c>
      <c r="F47" s="4">
        <v>0.2</v>
      </c>
      <c r="G47" s="4">
        <v>0.1</v>
      </c>
      <c r="H47" s="4">
        <v>0.1</v>
      </c>
      <c r="I47" s="4">
        <v>13.1</v>
      </c>
      <c r="J47" s="4">
        <v>13.1</v>
      </c>
      <c r="K47" s="4">
        <v>56</v>
      </c>
      <c r="L47" s="4">
        <v>56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</row>
    <row r="48" spans="1:136" ht="15" outlineLevel="1">
      <c r="A48" s="10"/>
      <c r="B48" s="10" t="s">
        <v>10</v>
      </c>
      <c r="C48" s="4">
        <v>40</v>
      </c>
      <c r="D48" s="4">
        <v>50</v>
      </c>
      <c r="E48" s="4">
        <v>2.64</v>
      </c>
      <c r="F48" s="4">
        <v>3.3</v>
      </c>
      <c r="G48" s="4">
        <v>0.48</v>
      </c>
      <c r="H48" s="4">
        <v>0.6</v>
      </c>
      <c r="I48" s="4">
        <v>13.4</v>
      </c>
      <c r="J48" s="4">
        <v>16.7</v>
      </c>
      <c r="K48" s="4">
        <v>69.5</v>
      </c>
      <c r="L48" s="4">
        <v>87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</row>
    <row r="49" spans="1:136" ht="15" outlineLevel="1">
      <c r="A49" s="10"/>
      <c r="B49" s="10" t="s">
        <v>6</v>
      </c>
      <c r="C49" s="68">
        <v>40</v>
      </c>
      <c r="D49" s="68">
        <v>40</v>
      </c>
      <c r="E49" s="68">
        <v>3</v>
      </c>
      <c r="F49" s="68">
        <v>3</v>
      </c>
      <c r="G49" s="68">
        <v>0.4</v>
      </c>
      <c r="H49" s="68">
        <v>0.4</v>
      </c>
      <c r="I49" s="68">
        <v>18.7</v>
      </c>
      <c r="J49" s="68">
        <v>18.7</v>
      </c>
      <c r="K49" s="68">
        <v>92</v>
      </c>
      <c r="L49" s="68">
        <v>92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</row>
    <row r="50" spans="1:136" ht="15" outlineLevel="1">
      <c r="A50" s="10"/>
      <c r="B50" s="10" t="s">
        <v>7</v>
      </c>
      <c r="C50" s="4">
        <f aca="true" t="shared" si="3" ref="C50:L50">SUM(C45:C49)</f>
        <v>550</v>
      </c>
      <c r="D50" s="4">
        <f t="shared" si="3"/>
        <v>610</v>
      </c>
      <c r="E50" s="4">
        <f t="shared" si="3"/>
        <v>29.84</v>
      </c>
      <c r="F50" s="4">
        <f t="shared" si="3"/>
        <v>36.33</v>
      </c>
      <c r="G50" s="4">
        <f t="shared" si="3"/>
        <v>18.68</v>
      </c>
      <c r="H50" s="4">
        <f t="shared" si="3"/>
        <v>22.300000000000004</v>
      </c>
      <c r="I50" s="4">
        <f t="shared" si="3"/>
        <v>66.8</v>
      </c>
      <c r="J50" s="4">
        <f t="shared" si="3"/>
        <v>74.9</v>
      </c>
      <c r="K50" s="4">
        <f t="shared" si="3"/>
        <v>559</v>
      </c>
      <c r="L50" s="4">
        <f t="shared" si="3"/>
        <v>650.6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</row>
    <row r="51" spans="1:136" ht="15" outlineLevel="1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</row>
    <row r="52" spans="1:136" ht="15" outlineLevel="1">
      <c r="A52" s="15"/>
      <c r="B52" s="15" t="s">
        <v>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</row>
    <row r="53" spans="1:136" ht="15" outlineLevel="1">
      <c r="A53" s="10" t="s">
        <v>238</v>
      </c>
      <c r="B53" s="10" t="s">
        <v>16</v>
      </c>
      <c r="C53" s="4">
        <v>200</v>
      </c>
      <c r="D53" s="4">
        <v>200</v>
      </c>
      <c r="E53" s="4">
        <v>5.8</v>
      </c>
      <c r="F53" s="4">
        <v>5.8</v>
      </c>
      <c r="G53" s="4">
        <v>6.4</v>
      </c>
      <c r="H53" s="4">
        <v>6.4</v>
      </c>
      <c r="I53" s="4">
        <v>8</v>
      </c>
      <c r="J53" s="4">
        <v>8</v>
      </c>
      <c r="K53" s="4">
        <v>117</v>
      </c>
      <c r="L53" s="4">
        <v>117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</row>
    <row r="54" spans="1:136" ht="15" outlineLevel="1">
      <c r="A54" s="10"/>
      <c r="B54" s="10" t="s">
        <v>7</v>
      </c>
      <c r="C54" s="4">
        <f aca="true" t="shared" si="4" ref="C54:L54">SUM(C53:C53)</f>
        <v>200</v>
      </c>
      <c r="D54" s="4">
        <f t="shared" si="4"/>
        <v>200</v>
      </c>
      <c r="E54" s="4">
        <f t="shared" si="4"/>
        <v>5.8</v>
      </c>
      <c r="F54" s="4">
        <f t="shared" si="4"/>
        <v>5.8</v>
      </c>
      <c r="G54" s="4">
        <f t="shared" si="4"/>
        <v>6.4</v>
      </c>
      <c r="H54" s="4">
        <f t="shared" si="4"/>
        <v>6.4</v>
      </c>
      <c r="I54" s="4">
        <f t="shared" si="4"/>
        <v>8</v>
      </c>
      <c r="J54" s="4">
        <f t="shared" si="4"/>
        <v>8</v>
      </c>
      <c r="K54" s="4">
        <f t="shared" si="4"/>
        <v>117</v>
      </c>
      <c r="L54" s="4">
        <f t="shared" si="4"/>
        <v>117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</row>
    <row r="55" spans="1:136" ht="15">
      <c r="A55" s="21"/>
      <c r="B55" s="22" t="s">
        <v>17</v>
      </c>
      <c r="C55" s="23">
        <f aca="true" t="shared" si="5" ref="C55:L55">C20+C24+C36+C42+C50+C54</f>
        <v>2825</v>
      </c>
      <c r="D55" s="23">
        <f t="shared" si="5"/>
        <v>3035</v>
      </c>
      <c r="E55" s="23">
        <f t="shared" si="5"/>
        <v>114.89999999999999</v>
      </c>
      <c r="F55" s="23">
        <f t="shared" si="5"/>
        <v>131.48</v>
      </c>
      <c r="G55" s="23">
        <f t="shared" si="5"/>
        <v>105.87</v>
      </c>
      <c r="H55" s="23">
        <f t="shared" si="5"/>
        <v>117.05000000000001</v>
      </c>
      <c r="I55" s="23">
        <f t="shared" si="5"/>
        <v>315.87999999999994</v>
      </c>
      <c r="J55" s="23">
        <f t="shared" si="5"/>
        <v>355.07000000000005</v>
      </c>
      <c r="K55" s="23">
        <f t="shared" si="5"/>
        <v>2711.5600000000004</v>
      </c>
      <c r="L55" s="23">
        <f t="shared" si="5"/>
        <v>3038.36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</row>
    <row r="56" spans="1:136" ht="15">
      <c r="A56" s="24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</row>
    <row r="57" spans="1:136" ht="15" customHeight="1">
      <c r="A57" s="13"/>
      <c r="B57" s="13" t="s">
        <v>18</v>
      </c>
      <c r="C57" s="4"/>
      <c r="D57" s="4"/>
      <c r="E57" s="4"/>
      <c r="F57" s="4"/>
      <c r="G57" s="4"/>
      <c r="H57" s="4"/>
      <c r="I57" s="4"/>
      <c r="J57" s="4"/>
      <c r="K57" s="4"/>
      <c r="L57" s="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</row>
    <row r="58" spans="1:136" ht="15" customHeight="1" outlineLevel="1">
      <c r="A58" s="15"/>
      <c r="B58" s="15" t="s">
        <v>5</v>
      </c>
      <c r="C58" s="14"/>
      <c r="D58" s="4"/>
      <c r="E58" s="4"/>
      <c r="F58" s="4"/>
      <c r="G58" s="4"/>
      <c r="H58" s="4"/>
      <c r="I58" s="4"/>
      <c r="J58" s="4"/>
      <c r="K58" s="4"/>
      <c r="L58" s="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</row>
    <row r="59" spans="1:136" ht="15" customHeight="1" outlineLevel="1">
      <c r="A59" s="48" t="s">
        <v>360</v>
      </c>
      <c r="B59" s="48" t="s">
        <v>380</v>
      </c>
      <c r="C59" s="68">
        <v>200</v>
      </c>
      <c r="D59" s="68">
        <v>250</v>
      </c>
      <c r="E59" s="68">
        <f>ROUND(F59/D59*C59,2)</f>
        <v>6.32</v>
      </c>
      <c r="F59" s="68">
        <v>7.9</v>
      </c>
      <c r="G59" s="68">
        <f>ROUND(H59/D59*C59,2)</f>
        <v>5.2</v>
      </c>
      <c r="H59" s="68">
        <v>6.5</v>
      </c>
      <c r="I59" s="68">
        <f>ROUND(J59/D59*C59,2)</f>
        <v>31.92</v>
      </c>
      <c r="J59" s="68">
        <v>39.9</v>
      </c>
      <c r="K59" s="68">
        <f>ROUND(L59/D59*C59,2)</f>
        <v>200</v>
      </c>
      <c r="L59" s="68">
        <v>250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</row>
    <row r="60" spans="1:136" ht="15" outlineLevel="1">
      <c r="A60" s="10" t="s">
        <v>280</v>
      </c>
      <c r="B60" s="17" t="s">
        <v>12</v>
      </c>
      <c r="C60" s="4">
        <v>200</v>
      </c>
      <c r="D60" s="4">
        <v>200</v>
      </c>
      <c r="E60" s="4">
        <v>2.9</v>
      </c>
      <c r="F60" s="4">
        <v>2.9</v>
      </c>
      <c r="G60" s="4">
        <v>3.2</v>
      </c>
      <c r="H60" s="4">
        <v>3.2</v>
      </c>
      <c r="I60" s="4">
        <v>14.4</v>
      </c>
      <c r="J60" s="4">
        <v>14.4</v>
      </c>
      <c r="K60" s="4">
        <v>95</v>
      </c>
      <c r="L60" s="4">
        <v>95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</row>
    <row r="61" spans="1:136" ht="15" outlineLevel="1">
      <c r="A61" s="10" t="s">
        <v>83</v>
      </c>
      <c r="B61" s="10" t="s">
        <v>97</v>
      </c>
      <c r="C61" s="4">
        <v>20</v>
      </c>
      <c r="D61" s="4">
        <v>20</v>
      </c>
      <c r="E61" s="4">
        <v>5.2</v>
      </c>
      <c r="F61" s="4">
        <v>5.2</v>
      </c>
      <c r="G61" s="4">
        <v>5.4</v>
      </c>
      <c r="H61" s="4">
        <v>5.4</v>
      </c>
      <c r="I61" s="4">
        <v>0</v>
      </c>
      <c r="J61" s="4">
        <v>0</v>
      </c>
      <c r="K61" s="4">
        <v>70</v>
      </c>
      <c r="L61" s="4">
        <v>70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</row>
    <row r="62" spans="1:136" ht="15" outlineLevel="1">
      <c r="A62" s="10" t="s">
        <v>103</v>
      </c>
      <c r="B62" s="10" t="s">
        <v>19</v>
      </c>
      <c r="C62" s="4">
        <v>10</v>
      </c>
      <c r="D62" s="4">
        <v>10</v>
      </c>
      <c r="E62" s="4">
        <v>0.08</v>
      </c>
      <c r="F62" s="4">
        <v>0.08</v>
      </c>
      <c r="G62" s="4">
        <v>7.25</v>
      </c>
      <c r="H62" s="4">
        <v>7.25</v>
      </c>
      <c r="I62" s="4">
        <v>0.13</v>
      </c>
      <c r="J62" s="4">
        <v>0.13</v>
      </c>
      <c r="K62" s="4">
        <v>66.06</v>
      </c>
      <c r="L62" s="4">
        <v>66.06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</row>
    <row r="63" spans="1:14" s="1" customFormat="1" ht="15" outlineLevel="1">
      <c r="A63" s="38" t="s">
        <v>95</v>
      </c>
      <c r="B63" s="10" t="s">
        <v>421</v>
      </c>
      <c r="C63" s="68">
        <v>30</v>
      </c>
      <c r="D63" s="68">
        <v>30</v>
      </c>
      <c r="E63" s="68">
        <v>0.1</v>
      </c>
      <c r="F63" s="68">
        <f>ROUND(E63/C63*D63,2)</f>
        <v>0.1</v>
      </c>
      <c r="G63" s="68">
        <v>0</v>
      </c>
      <c r="H63" s="68">
        <f>ROUND(G63/C63*D63,2)</f>
        <v>0</v>
      </c>
      <c r="I63" s="68">
        <v>14.3</v>
      </c>
      <c r="J63" s="68">
        <f>ROUND(I63/C63*D63,2)</f>
        <v>14.3</v>
      </c>
      <c r="K63" s="68">
        <v>55.6</v>
      </c>
      <c r="L63" s="68">
        <f>ROUND(K63/C63*D63,2)</f>
        <v>55.6</v>
      </c>
      <c r="M63" s="5"/>
      <c r="N63" s="5"/>
    </row>
    <row r="64" spans="1:136" ht="15" outlineLevel="1">
      <c r="A64" s="10"/>
      <c r="B64" s="10" t="s">
        <v>6</v>
      </c>
      <c r="C64" s="68">
        <v>40</v>
      </c>
      <c r="D64" s="68">
        <v>40</v>
      </c>
      <c r="E64" s="68">
        <v>3</v>
      </c>
      <c r="F64" s="68">
        <v>3</v>
      </c>
      <c r="G64" s="68">
        <v>0.4</v>
      </c>
      <c r="H64" s="68">
        <v>0.4</v>
      </c>
      <c r="I64" s="68">
        <v>18.7</v>
      </c>
      <c r="J64" s="68">
        <v>18.7</v>
      </c>
      <c r="K64" s="68">
        <v>92</v>
      </c>
      <c r="L64" s="68">
        <v>92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</row>
    <row r="65" spans="1:136" ht="15" outlineLevel="1">
      <c r="A65" s="10"/>
      <c r="B65" s="10" t="s">
        <v>7</v>
      </c>
      <c r="C65" s="47">
        <f aca="true" t="shared" si="6" ref="C65:L65">SUM(C59:C64)</f>
        <v>500</v>
      </c>
      <c r="D65" s="47">
        <f t="shared" si="6"/>
        <v>550</v>
      </c>
      <c r="E65" s="47">
        <f t="shared" si="6"/>
        <v>17.6</v>
      </c>
      <c r="F65" s="47">
        <f t="shared" si="6"/>
        <v>19.18</v>
      </c>
      <c r="G65" s="47">
        <f t="shared" si="6"/>
        <v>21.45</v>
      </c>
      <c r="H65" s="47">
        <f t="shared" si="6"/>
        <v>22.75</v>
      </c>
      <c r="I65" s="4">
        <f t="shared" si="6"/>
        <v>79.45</v>
      </c>
      <c r="J65" s="4">
        <f t="shared" si="6"/>
        <v>87.43</v>
      </c>
      <c r="K65" s="4">
        <f t="shared" si="6"/>
        <v>578.6600000000001</v>
      </c>
      <c r="L65" s="4">
        <f t="shared" si="6"/>
        <v>628.66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</row>
    <row r="66" spans="1:136" ht="15" outlineLevel="1">
      <c r="A66" s="10"/>
      <c r="B66" s="10"/>
      <c r="C66" s="65"/>
      <c r="D66" s="11"/>
      <c r="E66" s="11"/>
      <c r="F66" s="11"/>
      <c r="G66" s="11"/>
      <c r="H66" s="11"/>
      <c r="I66" s="66"/>
      <c r="J66" s="4"/>
      <c r="K66" s="4"/>
      <c r="L66" s="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</row>
    <row r="67" spans="1:136" ht="15" outlineLevel="1">
      <c r="A67" s="15"/>
      <c r="B67" s="15" t="s">
        <v>20</v>
      </c>
      <c r="C67" s="65"/>
      <c r="D67" s="38"/>
      <c r="E67" s="67"/>
      <c r="F67" s="67"/>
      <c r="G67" s="67"/>
      <c r="H67" s="67"/>
      <c r="I67" s="66"/>
      <c r="J67" s="4"/>
      <c r="K67" s="4"/>
      <c r="L67" s="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</row>
    <row r="68" spans="1:136" ht="15" outlineLevel="1">
      <c r="A68" s="10"/>
      <c r="B68" s="10" t="s">
        <v>48</v>
      </c>
      <c r="C68" s="4">
        <v>200</v>
      </c>
      <c r="D68" s="4">
        <v>230</v>
      </c>
      <c r="E68" s="4">
        <v>0.8</v>
      </c>
      <c r="F68" s="4">
        <v>0.9</v>
      </c>
      <c r="G68" s="4">
        <v>0.8</v>
      </c>
      <c r="H68" s="4">
        <v>0.9</v>
      </c>
      <c r="I68" s="4">
        <v>19.6</v>
      </c>
      <c r="J68" s="4">
        <v>22.5</v>
      </c>
      <c r="K68" s="4">
        <v>90.2</v>
      </c>
      <c r="L68" s="4">
        <v>104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</row>
    <row r="69" spans="1:136" ht="15" customHeight="1" outlineLevel="1">
      <c r="A69" s="10"/>
      <c r="B69" s="10" t="s">
        <v>7</v>
      </c>
      <c r="C69" s="4">
        <v>200</v>
      </c>
      <c r="D69" s="4">
        <v>230</v>
      </c>
      <c r="E69" s="4">
        <v>0.8</v>
      </c>
      <c r="F69" s="4">
        <v>0.9</v>
      </c>
      <c r="G69" s="4">
        <v>0.8</v>
      </c>
      <c r="H69" s="4">
        <v>0.9</v>
      </c>
      <c r="I69" s="4">
        <v>19.6</v>
      </c>
      <c r="J69" s="4">
        <v>22.5</v>
      </c>
      <c r="K69" s="4">
        <v>90.2</v>
      </c>
      <c r="L69" s="4">
        <v>104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</row>
    <row r="70" spans="1:136" ht="15" customHeight="1" outlineLevel="1">
      <c r="A70" s="10"/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</row>
    <row r="71" spans="1:136" ht="15" customHeight="1" outlineLevel="1">
      <c r="A71" s="15"/>
      <c r="B71" s="15" t="s">
        <v>9</v>
      </c>
      <c r="C71" s="4"/>
      <c r="D71" s="4"/>
      <c r="E71" s="4"/>
      <c r="F71" s="4"/>
      <c r="G71" s="4"/>
      <c r="H71" s="4"/>
      <c r="I71" s="4"/>
      <c r="J71" s="4"/>
      <c r="K71" s="4"/>
      <c r="L71" s="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</row>
    <row r="72" spans="1:136" s="38" customFormat="1" ht="15.75" customHeight="1" outlineLevel="1">
      <c r="A72" s="25" t="s">
        <v>209</v>
      </c>
      <c r="B72" s="10" t="s">
        <v>196</v>
      </c>
      <c r="C72" s="4">
        <v>80</v>
      </c>
      <c r="D72" s="4">
        <v>100</v>
      </c>
      <c r="E72" s="4">
        <v>1.76</v>
      </c>
      <c r="F72" s="4">
        <v>2.2</v>
      </c>
      <c r="G72" s="4">
        <v>8.8</v>
      </c>
      <c r="H72" s="4">
        <v>11</v>
      </c>
      <c r="I72" s="4">
        <v>2.2</v>
      </c>
      <c r="J72" s="4">
        <v>2.8</v>
      </c>
      <c r="K72" s="4">
        <v>95</v>
      </c>
      <c r="L72" s="4">
        <v>119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</row>
    <row r="73" spans="1:136" ht="15" outlineLevel="1">
      <c r="A73" s="10" t="s">
        <v>183</v>
      </c>
      <c r="B73" s="10" t="s">
        <v>106</v>
      </c>
      <c r="C73" s="4">
        <v>250</v>
      </c>
      <c r="D73" s="4">
        <v>250</v>
      </c>
      <c r="E73" s="4">
        <v>2.3</v>
      </c>
      <c r="F73" s="4">
        <v>2.3</v>
      </c>
      <c r="G73" s="4">
        <v>6</v>
      </c>
      <c r="H73" s="4">
        <v>6</v>
      </c>
      <c r="I73" s="4">
        <v>14.7</v>
      </c>
      <c r="J73" s="4">
        <v>14.7</v>
      </c>
      <c r="K73" s="4">
        <v>122</v>
      </c>
      <c r="L73" s="4">
        <v>122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</row>
    <row r="74" spans="1:136" ht="15" outlineLevel="1">
      <c r="A74" s="10" t="s">
        <v>381</v>
      </c>
      <c r="B74" s="10" t="s">
        <v>382</v>
      </c>
      <c r="C74" s="4">
        <v>20</v>
      </c>
      <c r="D74" s="4">
        <v>20</v>
      </c>
      <c r="E74" s="4">
        <v>4.7</v>
      </c>
      <c r="F74" s="4">
        <v>4.7</v>
      </c>
      <c r="G74" s="4">
        <v>4.5</v>
      </c>
      <c r="H74" s="4">
        <v>4.5</v>
      </c>
      <c r="I74" s="4">
        <v>0.04</v>
      </c>
      <c r="J74" s="4">
        <v>0.04</v>
      </c>
      <c r="K74" s="4">
        <v>59.4</v>
      </c>
      <c r="L74" s="4">
        <v>59.4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</row>
    <row r="75" spans="1:136" ht="15" outlineLevel="1">
      <c r="A75" s="10" t="s">
        <v>78</v>
      </c>
      <c r="B75" s="10" t="s">
        <v>46</v>
      </c>
      <c r="C75" s="68">
        <v>200</v>
      </c>
      <c r="D75" s="68">
        <v>250</v>
      </c>
      <c r="E75" s="68">
        <v>19.8</v>
      </c>
      <c r="F75" s="68">
        <f>ROUND(E75/C75*D75,2)</f>
        <v>24.75</v>
      </c>
      <c r="G75" s="68">
        <v>21.8</v>
      </c>
      <c r="H75" s="68">
        <f>ROUND(G75/C75*D75,2)</f>
        <v>27.25</v>
      </c>
      <c r="I75" s="68">
        <v>19.2</v>
      </c>
      <c r="J75" s="68">
        <f>ROUND(I75/C75*D75,2)</f>
        <v>24</v>
      </c>
      <c r="K75" s="68">
        <v>352</v>
      </c>
      <c r="L75" s="68">
        <f>ROUND(K75/C75*D75,2)</f>
        <v>440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</row>
    <row r="76" spans="1:136" ht="15" outlineLevel="1">
      <c r="A76" s="3">
        <v>80</v>
      </c>
      <c r="B76" s="10" t="s">
        <v>240</v>
      </c>
      <c r="C76" s="4">
        <v>200</v>
      </c>
      <c r="D76" s="4">
        <v>200</v>
      </c>
      <c r="E76" s="4">
        <v>0</v>
      </c>
      <c r="F76" s="4">
        <v>0</v>
      </c>
      <c r="G76" s="4">
        <v>0</v>
      </c>
      <c r="H76" s="4">
        <v>0</v>
      </c>
      <c r="I76" s="4">
        <v>19</v>
      </c>
      <c r="J76" s="4">
        <v>19</v>
      </c>
      <c r="K76" s="4">
        <v>80</v>
      </c>
      <c r="L76" s="4">
        <v>80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</row>
    <row r="77" spans="1:136" ht="15" outlineLevel="1">
      <c r="A77" s="10"/>
      <c r="B77" s="10" t="s">
        <v>6</v>
      </c>
      <c r="C77" s="68">
        <v>60</v>
      </c>
      <c r="D77" s="68">
        <v>80</v>
      </c>
      <c r="E77" s="68">
        <v>4.56</v>
      </c>
      <c r="F77" s="68">
        <f>ROUND(E77/C77*D77,2)</f>
        <v>6.08</v>
      </c>
      <c r="G77" s="68">
        <v>0.6</v>
      </c>
      <c r="H77" s="68">
        <f>ROUND(G77/C77*D77,2)</f>
        <v>0.8</v>
      </c>
      <c r="I77" s="68">
        <v>28.08</v>
      </c>
      <c r="J77" s="68">
        <f>ROUND(I77/C77*D77,2)</f>
        <v>37.44</v>
      </c>
      <c r="K77" s="68">
        <v>138</v>
      </c>
      <c r="L77" s="68">
        <f>ROUND(K77/C77*D77,2)</f>
        <v>184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</row>
    <row r="78" spans="1:136" ht="15" outlineLevel="1">
      <c r="A78" s="10"/>
      <c r="B78" s="10" t="s">
        <v>10</v>
      </c>
      <c r="C78" s="68">
        <v>40</v>
      </c>
      <c r="D78" s="68">
        <v>60</v>
      </c>
      <c r="E78" s="68">
        <v>2.64</v>
      </c>
      <c r="F78" s="68">
        <f>ROUND(E78/C78*D78,2)</f>
        <v>3.96</v>
      </c>
      <c r="G78" s="68">
        <v>0.48</v>
      </c>
      <c r="H78" s="68">
        <f>ROUND(G78/C78*D78,2)</f>
        <v>0.72</v>
      </c>
      <c r="I78" s="68">
        <v>13.36</v>
      </c>
      <c r="J78" s="68">
        <f>ROUND(I78/C78*D78,2)</f>
        <v>20.04</v>
      </c>
      <c r="K78" s="68">
        <v>69.6</v>
      </c>
      <c r="L78" s="68">
        <f>ROUND(K78/C78*D78,2)</f>
        <v>104.4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</row>
    <row r="79" spans="1:136" ht="15" outlineLevel="1">
      <c r="A79" s="10"/>
      <c r="B79" s="10" t="s">
        <v>7</v>
      </c>
      <c r="C79" s="4">
        <f aca="true" t="shared" si="7" ref="C79:L79">SUM(C72:C78)</f>
        <v>850</v>
      </c>
      <c r="D79" s="4">
        <f t="shared" si="7"/>
        <v>960</v>
      </c>
      <c r="E79" s="4">
        <f t="shared" si="7"/>
        <v>35.760000000000005</v>
      </c>
      <c r="F79" s="4">
        <f t="shared" si="7"/>
        <v>43.99</v>
      </c>
      <c r="G79" s="4">
        <f t="shared" si="7"/>
        <v>42.18</v>
      </c>
      <c r="H79" s="4">
        <f t="shared" si="7"/>
        <v>50.269999999999996</v>
      </c>
      <c r="I79" s="4">
        <f t="shared" si="7"/>
        <v>96.58</v>
      </c>
      <c r="J79" s="4">
        <f t="shared" si="7"/>
        <v>118.01999999999998</v>
      </c>
      <c r="K79" s="4">
        <f t="shared" si="7"/>
        <v>916</v>
      </c>
      <c r="L79" s="4">
        <f t="shared" si="7"/>
        <v>1108.8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</row>
    <row r="80" spans="1:136" ht="15" outlineLevel="1">
      <c r="A80" s="10"/>
      <c r="B80" s="10"/>
      <c r="C80" s="4"/>
      <c r="D80" s="4"/>
      <c r="E80" s="4"/>
      <c r="F80" s="4"/>
      <c r="G80" s="4"/>
      <c r="H80" s="4"/>
      <c r="I80" s="4"/>
      <c r="J80" s="4"/>
      <c r="K80" s="4"/>
      <c r="L80" s="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</row>
    <row r="81" spans="1:136" ht="15" outlineLevel="1">
      <c r="A81" s="15"/>
      <c r="B81" s="15" t="s">
        <v>11</v>
      </c>
      <c r="C81" s="4"/>
      <c r="D81" s="4"/>
      <c r="E81" s="4"/>
      <c r="F81" s="4"/>
      <c r="G81" s="4"/>
      <c r="H81" s="4"/>
      <c r="I81" s="4"/>
      <c r="J81" s="4"/>
      <c r="K81" s="4"/>
      <c r="L81" s="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</row>
    <row r="82" spans="1:136" ht="15" outlineLevel="1">
      <c r="A82" s="10" t="s">
        <v>80</v>
      </c>
      <c r="B82" s="10" t="s">
        <v>189</v>
      </c>
      <c r="C82" s="4">
        <v>100</v>
      </c>
      <c r="D82" s="4">
        <v>120</v>
      </c>
      <c r="E82" s="4">
        <v>16.9</v>
      </c>
      <c r="F82" s="4">
        <v>20.2</v>
      </c>
      <c r="G82" s="4">
        <v>9.6</v>
      </c>
      <c r="H82" s="4">
        <v>11.5</v>
      </c>
      <c r="I82" s="4">
        <v>13.2</v>
      </c>
      <c r="J82" s="4">
        <v>15.8</v>
      </c>
      <c r="K82" s="4">
        <v>207</v>
      </c>
      <c r="L82" s="4">
        <v>248.4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</row>
    <row r="83" spans="1:136" ht="15" outlineLevel="1">
      <c r="A83" s="10" t="s">
        <v>238</v>
      </c>
      <c r="B83" s="10" t="s">
        <v>139</v>
      </c>
      <c r="C83" s="4">
        <v>20</v>
      </c>
      <c r="D83" s="4">
        <v>30</v>
      </c>
      <c r="E83" s="4">
        <v>1.4</v>
      </c>
      <c r="F83" s="4">
        <v>2.1</v>
      </c>
      <c r="G83" s="4">
        <v>1.7</v>
      </c>
      <c r="H83" s="4">
        <v>2.5</v>
      </c>
      <c r="I83" s="4">
        <v>11.1</v>
      </c>
      <c r="J83" s="4">
        <v>16.7</v>
      </c>
      <c r="K83" s="4">
        <v>63.4</v>
      </c>
      <c r="L83" s="4">
        <v>95.1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</row>
    <row r="84" spans="1:136" ht="15" outlineLevel="1">
      <c r="A84" s="10" t="s">
        <v>190</v>
      </c>
      <c r="B84" s="10" t="s">
        <v>270</v>
      </c>
      <c r="C84" s="4">
        <v>200</v>
      </c>
      <c r="D84" s="4">
        <v>200</v>
      </c>
      <c r="E84" s="4">
        <v>4</v>
      </c>
      <c r="F84" s="4">
        <v>4</v>
      </c>
      <c r="G84" s="4">
        <v>4.2</v>
      </c>
      <c r="H84" s="4">
        <v>4.2</v>
      </c>
      <c r="I84" s="4">
        <v>18.5</v>
      </c>
      <c r="J84" s="4">
        <v>18.5</v>
      </c>
      <c r="K84" s="4">
        <v>128</v>
      </c>
      <c r="L84" s="4">
        <v>128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</row>
    <row r="85" spans="1:136" ht="15" outlineLevel="1">
      <c r="A85" s="10"/>
      <c r="B85" s="10" t="s">
        <v>7</v>
      </c>
      <c r="C85" s="4">
        <f aca="true" t="shared" si="8" ref="C85:L85">SUM(C82:C84)</f>
        <v>320</v>
      </c>
      <c r="D85" s="4">
        <f t="shared" si="8"/>
        <v>350</v>
      </c>
      <c r="E85" s="4">
        <f t="shared" si="8"/>
        <v>22.299999999999997</v>
      </c>
      <c r="F85" s="4">
        <f t="shared" si="8"/>
        <v>26.3</v>
      </c>
      <c r="G85" s="4">
        <f t="shared" si="8"/>
        <v>15.5</v>
      </c>
      <c r="H85" s="4">
        <f t="shared" si="8"/>
        <v>18.2</v>
      </c>
      <c r="I85" s="4">
        <f t="shared" si="8"/>
        <v>42.8</v>
      </c>
      <c r="J85" s="4">
        <f t="shared" si="8"/>
        <v>51</v>
      </c>
      <c r="K85" s="4">
        <f t="shared" si="8"/>
        <v>398.4</v>
      </c>
      <c r="L85" s="4">
        <f t="shared" si="8"/>
        <v>471.5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</row>
    <row r="86" spans="1:136" ht="15" outlineLevel="1">
      <c r="A86" s="10"/>
      <c r="B86" s="10"/>
      <c r="C86" s="4"/>
      <c r="D86" s="4"/>
      <c r="E86" s="4"/>
      <c r="F86" s="4"/>
      <c r="G86" s="4"/>
      <c r="H86" s="4"/>
      <c r="I86" s="4"/>
      <c r="J86" s="4"/>
      <c r="K86" s="4"/>
      <c r="L86" s="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</row>
    <row r="87" spans="1:136" ht="15" outlineLevel="1">
      <c r="A87" s="15"/>
      <c r="B87" s="15" t="s">
        <v>13</v>
      </c>
      <c r="C87" s="4"/>
      <c r="D87" s="4"/>
      <c r="E87" s="4"/>
      <c r="F87" s="4"/>
      <c r="G87" s="4"/>
      <c r="H87" s="4"/>
      <c r="I87" s="4"/>
      <c r="J87" s="4"/>
      <c r="K87" s="4"/>
      <c r="L87" s="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</row>
    <row r="88" spans="1:136" ht="15" customHeight="1" outlineLevel="1">
      <c r="A88" s="10" t="s">
        <v>289</v>
      </c>
      <c r="B88" s="10" t="s">
        <v>215</v>
      </c>
      <c r="C88" s="4">
        <v>100</v>
      </c>
      <c r="D88" s="4">
        <v>100</v>
      </c>
      <c r="E88" s="4">
        <v>14.5</v>
      </c>
      <c r="F88" s="4">
        <v>14.5</v>
      </c>
      <c r="G88" s="4">
        <v>11.8</v>
      </c>
      <c r="H88" s="4">
        <v>11.8</v>
      </c>
      <c r="I88" s="4">
        <v>8.2</v>
      </c>
      <c r="J88" s="4">
        <v>8.2</v>
      </c>
      <c r="K88" s="4">
        <v>197</v>
      </c>
      <c r="L88" s="4">
        <v>197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</row>
    <row r="89" spans="1:136" ht="15" outlineLevel="1">
      <c r="A89" s="10" t="s">
        <v>82</v>
      </c>
      <c r="B89" s="10" t="s">
        <v>14</v>
      </c>
      <c r="C89" s="4">
        <v>180</v>
      </c>
      <c r="D89" s="4">
        <v>180</v>
      </c>
      <c r="E89" s="4">
        <v>4.2</v>
      </c>
      <c r="F89" s="4">
        <v>4.2</v>
      </c>
      <c r="G89" s="4">
        <v>3.5</v>
      </c>
      <c r="H89" s="4">
        <v>3.5</v>
      </c>
      <c r="I89" s="4">
        <v>16.3</v>
      </c>
      <c r="J89" s="4">
        <v>16.3</v>
      </c>
      <c r="K89" s="4">
        <v>112.8</v>
      </c>
      <c r="L89" s="4">
        <v>112.8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</row>
    <row r="90" spans="1:136" ht="15" outlineLevel="1">
      <c r="A90" s="10" t="s">
        <v>255</v>
      </c>
      <c r="B90" s="10" t="s">
        <v>241</v>
      </c>
      <c r="C90" s="4">
        <v>200</v>
      </c>
      <c r="D90" s="4">
        <v>200</v>
      </c>
      <c r="E90" s="4">
        <v>0.2</v>
      </c>
      <c r="F90" s="4">
        <v>0.2</v>
      </c>
      <c r="G90" s="4">
        <v>0.2</v>
      </c>
      <c r="H90" s="4">
        <v>0.2</v>
      </c>
      <c r="I90" s="4">
        <v>16.8</v>
      </c>
      <c r="J90" s="4">
        <v>16.8</v>
      </c>
      <c r="K90" s="4">
        <v>69</v>
      </c>
      <c r="L90" s="4">
        <v>69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</row>
    <row r="91" spans="1:136" s="38" customFormat="1" ht="15" outlineLevel="1">
      <c r="A91" s="10"/>
      <c r="B91" s="10" t="s">
        <v>6</v>
      </c>
      <c r="C91" s="68">
        <v>50</v>
      </c>
      <c r="D91" s="68">
        <v>60</v>
      </c>
      <c r="E91" s="68">
        <v>3.8</v>
      </c>
      <c r="F91" s="68">
        <f>ROUND(E91/C91*D91,2)</f>
        <v>4.56</v>
      </c>
      <c r="G91" s="68">
        <v>0.5</v>
      </c>
      <c r="H91" s="68">
        <f>ROUND(G91/C91*D91,2)</f>
        <v>0.6</v>
      </c>
      <c r="I91" s="68">
        <v>23.4</v>
      </c>
      <c r="J91" s="68">
        <f>ROUND(I91/C91*D91,2)</f>
        <v>28.08</v>
      </c>
      <c r="K91" s="68">
        <v>115</v>
      </c>
      <c r="L91" s="68">
        <f>ROUND(K91/C91*D91,2)</f>
        <v>138</v>
      </c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</row>
    <row r="92" spans="1:136" s="38" customFormat="1" ht="15" outlineLevel="1">
      <c r="A92" s="10"/>
      <c r="B92" s="10" t="s">
        <v>39</v>
      </c>
      <c r="C92" s="68">
        <v>40</v>
      </c>
      <c r="D92" s="68">
        <v>60</v>
      </c>
      <c r="E92" s="68">
        <v>2.64</v>
      </c>
      <c r="F92" s="68">
        <f>ROUND(E92/C92*D92,2)</f>
        <v>3.96</v>
      </c>
      <c r="G92" s="68">
        <v>0.48</v>
      </c>
      <c r="H92" s="68">
        <f>ROUND(G92/C92*D92,2)</f>
        <v>0.72</v>
      </c>
      <c r="I92" s="68">
        <v>13.36</v>
      </c>
      <c r="J92" s="68">
        <f>ROUND(I92/C92*D92,2)</f>
        <v>20.04</v>
      </c>
      <c r="K92" s="68">
        <v>69.6</v>
      </c>
      <c r="L92" s="68">
        <f>ROUND(K92/C92*D92,2)</f>
        <v>104.4</v>
      </c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</row>
    <row r="93" spans="1:136" ht="15" outlineLevel="1">
      <c r="A93" s="48"/>
      <c r="B93" s="48" t="s">
        <v>7</v>
      </c>
      <c r="C93" s="49">
        <f aca="true" t="shared" si="9" ref="C93:L93">SUM(C88:C92)</f>
        <v>570</v>
      </c>
      <c r="D93" s="49">
        <f t="shared" si="9"/>
        <v>600</v>
      </c>
      <c r="E93" s="49">
        <f t="shared" si="9"/>
        <v>25.34</v>
      </c>
      <c r="F93" s="49">
        <f t="shared" si="9"/>
        <v>27.419999999999998</v>
      </c>
      <c r="G93" s="49">
        <f t="shared" si="9"/>
        <v>16.48</v>
      </c>
      <c r="H93" s="49">
        <f t="shared" si="9"/>
        <v>16.82</v>
      </c>
      <c r="I93" s="49">
        <f t="shared" si="9"/>
        <v>78.05999999999999</v>
      </c>
      <c r="J93" s="49">
        <f t="shared" si="9"/>
        <v>89.41999999999999</v>
      </c>
      <c r="K93" s="49">
        <f t="shared" si="9"/>
        <v>563.4</v>
      </c>
      <c r="L93" s="49">
        <f t="shared" si="9"/>
        <v>621.1999999999999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</row>
    <row r="94" spans="1:136" ht="15" outlineLevel="1">
      <c r="A94" s="10"/>
      <c r="B94" s="10"/>
      <c r="C94" s="4"/>
      <c r="D94" s="4"/>
      <c r="E94" s="4"/>
      <c r="F94" s="4"/>
      <c r="G94" s="4"/>
      <c r="H94" s="4"/>
      <c r="I94" s="4"/>
      <c r="J94" s="4"/>
      <c r="K94" s="4"/>
      <c r="L94" s="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</row>
    <row r="95" spans="1:136" s="20" customFormat="1" ht="15" outlineLevel="1">
      <c r="A95" s="15"/>
      <c r="B95" s="15" t="s">
        <v>15</v>
      </c>
      <c r="C95" s="4"/>
      <c r="D95" s="4"/>
      <c r="E95" s="4"/>
      <c r="F95" s="4"/>
      <c r="G95" s="4"/>
      <c r="H95" s="4"/>
      <c r="I95" s="4"/>
      <c r="J95" s="4"/>
      <c r="K95" s="4"/>
      <c r="L95" s="4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</row>
    <row r="96" spans="1:136" ht="15" outlineLevel="1">
      <c r="A96" s="10"/>
      <c r="B96" s="10" t="s">
        <v>16</v>
      </c>
      <c r="C96" s="4">
        <v>200</v>
      </c>
      <c r="D96" s="4">
        <v>200</v>
      </c>
      <c r="E96" s="4">
        <v>5.8</v>
      </c>
      <c r="F96" s="4">
        <v>5.8</v>
      </c>
      <c r="G96" s="4">
        <v>6.4</v>
      </c>
      <c r="H96" s="4">
        <v>6.4</v>
      </c>
      <c r="I96" s="4">
        <v>8</v>
      </c>
      <c r="J96" s="4">
        <v>8</v>
      </c>
      <c r="K96" s="4">
        <v>117</v>
      </c>
      <c r="L96" s="4">
        <v>117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</row>
    <row r="97" spans="1:136" ht="15" outlineLevel="1">
      <c r="A97" s="45" t="s">
        <v>238</v>
      </c>
      <c r="B97" s="45" t="s">
        <v>131</v>
      </c>
      <c r="C97" s="47">
        <v>10</v>
      </c>
      <c r="D97" s="47">
        <v>30</v>
      </c>
      <c r="E97" s="4">
        <v>0.75</v>
      </c>
      <c r="F97" s="4">
        <v>2.3</v>
      </c>
      <c r="G97" s="4">
        <v>1</v>
      </c>
      <c r="H97" s="4">
        <v>3</v>
      </c>
      <c r="I97" s="4">
        <v>7.5</v>
      </c>
      <c r="J97" s="4">
        <v>22.3</v>
      </c>
      <c r="K97" s="4">
        <v>41.6</v>
      </c>
      <c r="L97" s="4">
        <v>125</v>
      </c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</row>
    <row r="98" spans="1:136" ht="15" outlineLevel="1">
      <c r="A98" s="10"/>
      <c r="B98" s="10" t="s">
        <v>7</v>
      </c>
      <c r="C98" s="4">
        <f>SUM(C96:C97)</f>
        <v>210</v>
      </c>
      <c r="D98" s="4">
        <f aca="true" t="shared" si="10" ref="D98:L98">SUM(D96:D97)</f>
        <v>230</v>
      </c>
      <c r="E98" s="4">
        <f t="shared" si="10"/>
        <v>6.55</v>
      </c>
      <c r="F98" s="4">
        <f t="shared" si="10"/>
        <v>8.1</v>
      </c>
      <c r="G98" s="4">
        <f t="shared" si="10"/>
        <v>7.4</v>
      </c>
      <c r="H98" s="4">
        <f t="shared" si="10"/>
        <v>9.4</v>
      </c>
      <c r="I98" s="4">
        <f t="shared" si="10"/>
        <v>15.5</v>
      </c>
      <c r="J98" s="4">
        <f t="shared" si="10"/>
        <v>30.3</v>
      </c>
      <c r="K98" s="4">
        <f t="shared" si="10"/>
        <v>158.6</v>
      </c>
      <c r="L98" s="4">
        <f t="shared" si="10"/>
        <v>242</v>
      </c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</row>
    <row r="99" spans="1:136" ht="15">
      <c r="A99" s="10"/>
      <c r="B99" s="22" t="s">
        <v>17</v>
      </c>
      <c r="C99" s="23">
        <f aca="true" t="shared" si="11" ref="C99:L99">C65+C69+C79+C85+C93+C98</f>
        <v>2650</v>
      </c>
      <c r="D99" s="23">
        <f t="shared" si="11"/>
        <v>2920</v>
      </c>
      <c r="E99" s="23">
        <f t="shared" si="11"/>
        <v>108.35000000000001</v>
      </c>
      <c r="F99" s="23">
        <f t="shared" si="11"/>
        <v>125.88999999999999</v>
      </c>
      <c r="G99" s="23">
        <f t="shared" si="11"/>
        <v>103.81000000000002</v>
      </c>
      <c r="H99" s="23">
        <f t="shared" si="11"/>
        <v>118.34</v>
      </c>
      <c r="I99" s="23">
        <f t="shared" si="11"/>
        <v>331.99</v>
      </c>
      <c r="J99" s="23">
        <f t="shared" si="11"/>
        <v>398.67</v>
      </c>
      <c r="K99" s="23">
        <f t="shared" si="11"/>
        <v>2705.26</v>
      </c>
      <c r="L99" s="23">
        <f t="shared" si="11"/>
        <v>3176.16</v>
      </c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</row>
    <row r="100" spans="1:136" ht="15">
      <c r="A100" s="10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</row>
    <row r="101" spans="1:136" ht="15">
      <c r="A101" s="10"/>
      <c r="B101" s="13" t="s">
        <v>23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</row>
    <row r="102" spans="1:136" ht="15" customHeight="1" outlineLevel="1">
      <c r="A102" s="45"/>
      <c r="B102" s="51" t="s">
        <v>5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</row>
    <row r="103" spans="1:136" s="38" customFormat="1" ht="15" customHeight="1" outlineLevel="1">
      <c r="A103" s="10" t="s">
        <v>423</v>
      </c>
      <c r="B103" s="10" t="s">
        <v>424</v>
      </c>
      <c r="C103" s="68">
        <v>200</v>
      </c>
      <c r="D103" s="68">
        <v>250</v>
      </c>
      <c r="E103" s="68">
        <v>3.1</v>
      </c>
      <c r="F103" s="68">
        <f>ROUND(E103/C103*D103,2)</f>
        <v>3.88</v>
      </c>
      <c r="G103" s="68">
        <v>6.7</v>
      </c>
      <c r="H103" s="68">
        <f>ROUND(G103/C103*D103,2)</f>
        <v>8.38</v>
      </c>
      <c r="I103" s="68">
        <v>8.6</v>
      </c>
      <c r="J103" s="68">
        <f>ROUND(I103/C103*D103,2)</f>
        <v>10.75</v>
      </c>
      <c r="K103" s="68">
        <v>107</v>
      </c>
      <c r="L103" s="68">
        <f>ROUND(K103/C103*D103,2)</f>
        <v>133.75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</row>
    <row r="104" spans="1:14" s="1" customFormat="1" ht="15" outlineLevel="1">
      <c r="A104" s="38" t="s">
        <v>95</v>
      </c>
      <c r="B104" s="10" t="s">
        <v>421</v>
      </c>
      <c r="C104" s="68">
        <v>30</v>
      </c>
      <c r="D104" s="68">
        <v>30</v>
      </c>
      <c r="E104" s="68">
        <v>0.15</v>
      </c>
      <c r="F104" s="68">
        <v>0.15</v>
      </c>
      <c r="G104" s="68">
        <v>0</v>
      </c>
      <c r="H104" s="68">
        <f>ROUND(G104/C104*D104,2)</f>
        <v>0</v>
      </c>
      <c r="I104" s="68">
        <v>21.5</v>
      </c>
      <c r="J104" s="68">
        <v>21.5</v>
      </c>
      <c r="K104" s="68">
        <v>83.4</v>
      </c>
      <c r="L104" s="68">
        <v>83.4</v>
      </c>
      <c r="M104" s="5"/>
      <c r="N104" s="5"/>
    </row>
    <row r="105" spans="1:136" ht="15" outlineLevel="1">
      <c r="A105" s="10" t="s">
        <v>103</v>
      </c>
      <c r="B105" s="10" t="s">
        <v>19</v>
      </c>
      <c r="C105" s="4">
        <v>10</v>
      </c>
      <c r="D105" s="4">
        <v>10</v>
      </c>
      <c r="E105" s="4">
        <v>0.08</v>
      </c>
      <c r="F105" s="4">
        <v>0.08</v>
      </c>
      <c r="G105" s="4">
        <v>7.25</v>
      </c>
      <c r="H105" s="4">
        <v>7.25</v>
      </c>
      <c r="I105" s="4">
        <v>0.13</v>
      </c>
      <c r="J105" s="4">
        <v>0.13</v>
      </c>
      <c r="K105" s="4">
        <v>66.06</v>
      </c>
      <c r="L105" s="4">
        <v>66.06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</row>
    <row r="106" spans="1:136" ht="15" outlineLevel="1">
      <c r="A106" s="10" t="s">
        <v>281</v>
      </c>
      <c r="B106" s="10" t="s">
        <v>250</v>
      </c>
      <c r="C106" s="4">
        <v>200</v>
      </c>
      <c r="D106" s="4">
        <v>200</v>
      </c>
      <c r="E106" s="4">
        <v>3.6</v>
      </c>
      <c r="F106" s="4">
        <v>3.6</v>
      </c>
      <c r="G106" s="4">
        <v>3.3</v>
      </c>
      <c r="H106" s="4">
        <v>3.3</v>
      </c>
      <c r="I106" s="4">
        <v>13.7</v>
      </c>
      <c r="J106" s="4">
        <v>13.7</v>
      </c>
      <c r="K106" s="4">
        <v>100</v>
      </c>
      <c r="L106" s="4">
        <v>100</v>
      </c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</row>
    <row r="107" spans="1:136" ht="15" outlineLevel="1">
      <c r="A107" s="10"/>
      <c r="B107" s="10" t="s">
        <v>6</v>
      </c>
      <c r="C107" s="68">
        <v>60</v>
      </c>
      <c r="D107" s="68">
        <v>60</v>
      </c>
      <c r="E107" s="68">
        <v>4.56</v>
      </c>
      <c r="F107" s="68">
        <v>4.56</v>
      </c>
      <c r="G107" s="68">
        <v>0.6</v>
      </c>
      <c r="H107" s="68">
        <v>0.6</v>
      </c>
      <c r="I107" s="68">
        <v>28.1</v>
      </c>
      <c r="J107" s="68">
        <v>28.1</v>
      </c>
      <c r="K107" s="68">
        <v>138</v>
      </c>
      <c r="L107" s="68">
        <v>138</v>
      </c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</row>
    <row r="108" spans="1:136" ht="15" outlineLevel="1">
      <c r="A108" s="10"/>
      <c r="B108" s="10" t="s">
        <v>7</v>
      </c>
      <c r="C108" s="4">
        <f aca="true" t="shared" si="12" ref="C108:L108">SUM(C103:C107)</f>
        <v>500</v>
      </c>
      <c r="D108" s="4">
        <f t="shared" si="12"/>
        <v>550</v>
      </c>
      <c r="E108" s="4">
        <f t="shared" si="12"/>
        <v>11.489999999999998</v>
      </c>
      <c r="F108" s="4">
        <f t="shared" si="12"/>
        <v>12.27</v>
      </c>
      <c r="G108" s="4">
        <f t="shared" si="12"/>
        <v>17.85</v>
      </c>
      <c r="H108" s="4">
        <f t="shared" si="12"/>
        <v>19.53</v>
      </c>
      <c r="I108" s="4">
        <f t="shared" si="12"/>
        <v>72.03</v>
      </c>
      <c r="J108" s="4">
        <f t="shared" si="12"/>
        <v>74.18</v>
      </c>
      <c r="K108" s="4">
        <f t="shared" si="12"/>
        <v>494.46000000000004</v>
      </c>
      <c r="L108" s="4">
        <f t="shared" si="12"/>
        <v>521.21</v>
      </c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</row>
    <row r="109" spans="1:136" ht="15" outlineLevel="1">
      <c r="A109" s="10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</row>
    <row r="110" spans="1:136" ht="15" customHeight="1" outlineLevel="1">
      <c r="A110" s="10"/>
      <c r="B110" s="15" t="s">
        <v>20</v>
      </c>
      <c r="C110" s="4"/>
      <c r="D110" s="34"/>
      <c r="E110" s="4"/>
      <c r="F110" s="4"/>
      <c r="G110" s="4"/>
      <c r="H110" s="4"/>
      <c r="I110" s="4"/>
      <c r="J110" s="4"/>
      <c r="K110" s="4"/>
      <c r="L110" s="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</row>
    <row r="111" spans="1:136" ht="15" outlineLevel="1">
      <c r="A111" s="10"/>
      <c r="B111" s="10" t="s">
        <v>48</v>
      </c>
      <c r="C111" s="4">
        <v>200</v>
      </c>
      <c r="D111" s="4">
        <v>230</v>
      </c>
      <c r="E111" s="4">
        <v>3</v>
      </c>
      <c r="F111" s="4">
        <v>3.4</v>
      </c>
      <c r="G111" s="4">
        <v>1</v>
      </c>
      <c r="H111" s="4">
        <v>1.1</v>
      </c>
      <c r="I111" s="4">
        <v>42</v>
      </c>
      <c r="J111" s="4">
        <v>48.3</v>
      </c>
      <c r="K111" s="4">
        <v>184.2</v>
      </c>
      <c r="L111" s="4">
        <v>211.8</v>
      </c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</row>
    <row r="112" spans="1:136" ht="15" customHeight="1" outlineLevel="1">
      <c r="A112" s="10"/>
      <c r="B112" s="10" t="s">
        <v>7</v>
      </c>
      <c r="C112" s="4">
        <v>200</v>
      </c>
      <c r="D112" s="4">
        <v>230</v>
      </c>
      <c r="E112" s="4">
        <v>3</v>
      </c>
      <c r="F112" s="4">
        <v>3.4</v>
      </c>
      <c r="G112" s="4">
        <v>1</v>
      </c>
      <c r="H112" s="4">
        <v>1.1</v>
      </c>
      <c r="I112" s="4">
        <v>42</v>
      </c>
      <c r="J112" s="4">
        <v>48.3</v>
      </c>
      <c r="K112" s="4">
        <v>184.2</v>
      </c>
      <c r="L112" s="4">
        <v>211.8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</row>
    <row r="113" spans="1:136" ht="15" customHeight="1" outlineLevel="1">
      <c r="A113" s="10"/>
      <c r="B113" s="10"/>
      <c r="C113" s="4"/>
      <c r="D113" s="4"/>
      <c r="E113" s="4"/>
      <c r="F113" s="4"/>
      <c r="G113" s="4"/>
      <c r="H113" s="4"/>
      <c r="I113" s="4"/>
      <c r="J113" s="4"/>
      <c r="K113" s="4"/>
      <c r="L113" s="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</row>
    <row r="114" spans="1:136" ht="15" customHeight="1" outlineLevel="1">
      <c r="A114" s="45"/>
      <c r="B114" s="51" t="s">
        <v>9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</row>
    <row r="115" spans="1:15" s="147" customFormat="1" ht="15.75" outlineLevel="1">
      <c r="A115" s="145" t="s">
        <v>425</v>
      </c>
      <c r="B115" s="17" t="s">
        <v>478</v>
      </c>
      <c r="C115" s="146">
        <v>80</v>
      </c>
      <c r="D115" s="146">
        <v>100</v>
      </c>
      <c r="E115" s="146">
        <v>1.6</v>
      </c>
      <c r="F115" s="146">
        <v>2</v>
      </c>
      <c r="G115" s="146">
        <v>7.2</v>
      </c>
      <c r="H115" s="146">
        <v>9</v>
      </c>
      <c r="I115" s="146">
        <v>6.1</v>
      </c>
      <c r="J115" s="146">
        <v>7.6</v>
      </c>
      <c r="K115" s="146">
        <v>95.2</v>
      </c>
      <c r="L115" s="146">
        <v>119</v>
      </c>
      <c r="M115" s="108"/>
      <c r="N115" s="108"/>
      <c r="O115" s="108"/>
    </row>
    <row r="116" spans="1:136" ht="15" outlineLevel="1">
      <c r="A116" s="48" t="s">
        <v>386</v>
      </c>
      <c r="B116" s="48" t="s">
        <v>62</v>
      </c>
      <c r="C116" s="49">
        <v>250</v>
      </c>
      <c r="D116" s="49">
        <v>250</v>
      </c>
      <c r="E116" s="49">
        <v>1.8</v>
      </c>
      <c r="F116" s="49">
        <v>1.8</v>
      </c>
      <c r="G116" s="49">
        <v>3</v>
      </c>
      <c r="H116" s="49">
        <v>3</v>
      </c>
      <c r="I116" s="49">
        <v>7.5</v>
      </c>
      <c r="J116" s="49">
        <v>7.5</v>
      </c>
      <c r="K116" s="49">
        <v>68</v>
      </c>
      <c r="L116" s="49">
        <v>68</v>
      </c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</row>
    <row r="117" spans="1:136" ht="15" customHeight="1" outlineLevel="1">
      <c r="A117" s="48" t="s">
        <v>235</v>
      </c>
      <c r="B117" s="48" t="s">
        <v>236</v>
      </c>
      <c r="C117" s="49">
        <v>20</v>
      </c>
      <c r="D117" s="49">
        <v>20</v>
      </c>
      <c r="E117" s="49">
        <v>5.4</v>
      </c>
      <c r="F117" s="58">
        <v>5.4</v>
      </c>
      <c r="G117" s="49">
        <v>3.8</v>
      </c>
      <c r="H117" s="49">
        <v>3.8</v>
      </c>
      <c r="I117" s="49">
        <v>0.14</v>
      </c>
      <c r="J117" s="49">
        <v>0.14</v>
      </c>
      <c r="K117" s="49">
        <v>56.6</v>
      </c>
      <c r="L117" s="49">
        <v>56.6</v>
      </c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</row>
    <row r="118" spans="1:136" ht="15" outlineLevel="1">
      <c r="A118" s="10" t="s">
        <v>335</v>
      </c>
      <c r="B118" s="10" t="s">
        <v>336</v>
      </c>
      <c r="C118" s="68">
        <v>200</v>
      </c>
      <c r="D118" s="68">
        <v>250</v>
      </c>
      <c r="E118" s="68">
        <v>15.7</v>
      </c>
      <c r="F118" s="68">
        <f>ROUND(E118/C118*D118,2)</f>
        <v>19.63</v>
      </c>
      <c r="G118" s="68">
        <v>15.7</v>
      </c>
      <c r="H118" s="68">
        <f>ROUND(G118/C118*D118,2)</f>
        <v>19.63</v>
      </c>
      <c r="I118" s="68">
        <v>19.8</v>
      </c>
      <c r="J118" s="68">
        <v>24.8</v>
      </c>
      <c r="K118" s="68">
        <v>283</v>
      </c>
      <c r="L118" s="68">
        <v>354</v>
      </c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</row>
    <row r="119" spans="1:136" ht="15" outlineLevel="1">
      <c r="A119" s="45" t="s">
        <v>95</v>
      </c>
      <c r="B119" s="45" t="s">
        <v>49</v>
      </c>
      <c r="C119" s="47">
        <v>200</v>
      </c>
      <c r="D119" s="47">
        <v>200</v>
      </c>
      <c r="E119" s="4">
        <v>1</v>
      </c>
      <c r="F119" s="4">
        <v>1</v>
      </c>
      <c r="G119" s="4">
        <v>0.2</v>
      </c>
      <c r="H119" s="4">
        <v>0.2</v>
      </c>
      <c r="I119" s="4">
        <v>20.2</v>
      </c>
      <c r="J119" s="4">
        <v>20.2</v>
      </c>
      <c r="K119" s="4">
        <v>85.68</v>
      </c>
      <c r="L119" s="4">
        <v>85.68</v>
      </c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</row>
    <row r="120" spans="1:136" ht="15" outlineLevel="1">
      <c r="A120" s="10"/>
      <c r="B120" s="10" t="s">
        <v>6</v>
      </c>
      <c r="C120" s="4">
        <v>50</v>
      </c>
      <c r="D120" s="4">
        <v>70</v>
      </c>
      <c r="E120" s="4">
        <v>3.8</v>
      </c>
      <c r="F120" s="4">
        <v>5.32</v>
      </c>
      <c r="G120" s="4">
        <v>0.5</v>
      </c>
      <c r="H120" s="4">
        <v>0.63</v>
      </c>
      <c r="I120" s="4">
        <v>23.4</v>
      </c>
      <c r="J120" s="4">
        <v>32.7</v>
      </c>
      <c r="K120" s="4">
        <v>115</v>
      </c>
      <c r="L120" s="4">
        <v>161</v>
      </c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</row>
    <row r="121" spans="1:136" ht="15" outlineLevel="1">
      <c r="A121" s="10"/>
      <c r="B121" s="10" t="s">
        <v>39</v>
      </c>
      <c r="C121" s="68">
        <v>40</v>
      </c>
      <c r="D121" s="68">
        <v>60</v>
      </c>
      <c r="E121" s="68">
        <v>2.64</v>
      </c>
      <c r="F121" s="68">
        <f>ROUND(E121/C121*D121,2)</f>
        <v>3.96</v>
      </c>
      <c r="G121" s="68">
        <v>0.48</v>
      </c>
      <c r="H121" s="68">
        <f>ROUND(G121/C121*D121,2)</f>
        <v>0.72</v>
      </c>
      <c r="I121" s="68">
        <v>13.36</v>
      </c>
      <c r="J121" s="68">
        <f>ROUND(I121/C121*D121,2)</f>
        <v>20.04</v>
      </c>
      <c r="K121" s="68">
        <v>69.6</v>
      </c>
      <c r="L121" s="68">
        <f>ROUND(K121/C121*D121,2)</f>
        <v>104.4</v>
      </c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</row>
    <row r="122" spans="1:136" ht="15" customHeight="1" outlineLevel="1">
      <c r="A122" s="10"/>
      <c r="B122" s="10" t="s">
        <v>7</v>
      </c>
      <c r="C122" s="4">
        <f aca="true" t="shared" si="13" ref="C122:L122">SUM(C115:C121)</f>
        <v>840</v>
      </c>
      <c r="D122" s="4">
        <f t="shared" si="13"/>
        <v>950</v>
      </c>
      <c r="E122" s="4">
        <f t="shared" si="13"/>
        <v>31.94</v>
      </c>
      <c r="F122" s="4">
        <f t="shared" si="13"/>
        <v>39.11</v>
      </c>
      <c r="G122" s="4">
        <f t="shared" si="13"/>
        <v>30.88</v>
      </c>
      <c r="H122" s="4">
        <f t="shared" si="13"/>
        <v>36.980000000000004</v>
      </c>
      <c r="I122" s="4">
        <f t="shared" si="13"/>
        <v>90.49999999999999</v>
      </c>
      <c r="J122" s="4">
        <f t="shared" si="13"/>
        <v>112.97999999999999</v>
      </c>
      <c r="K122" s="4">
        <f t="shared" si="13"/>
        <v>773.08</v>
      </c>
      <c r="L122" s="4">
        <f t="shared" si="13"/>
        <v>948.68</v>
      </c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</row>
    <row r="123" spans="1:136" ht="15" customHeight="1" outlineLevel="1">
      <c r="A123" s="10"/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</row>
    <row r="124" spans="1:136" ht="15" outlineLevel="1">
      <c r="A124" s="10"/>
      <c r="B124" s="15" t="s">
        <v>11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</row>
    <row r="125" spans="1:136" ht="15" outlineLevel="1">
      <c r="A125" s="3">
        <v>40</v>
      </c>
      <c r="B125" s="10" t="s">
        <v>33</v>
      </c>
      <c r="C125" s="4">
        <v>100</v>
      </c>
      <c r="D125" s="4">
        <v>120</v>
      </c>
      <c r="E125" s="4">
        <v>21.2</v>
      </c>
      <c r="F125" s="4">
        <v>25.4</v>
      </c>
      <c r="G125" s="4">
        <v>10.2</v>
      </c>
      <c r="H125" s="4">
        <v>12.2</v>
      </c>
      <c r="I125" s="4">
        <v>18.1</v>
      </c>
      <c r="J125" s="4">
        <v>21.7</v>
      </c>
      <c r="K125" s="4">
        <v>249</v>
      </c>
      <c r="L125" s="4">
        <v>299</v>
      </c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</row>
    <row r="126" spans="1:136" ht="15" outlineLevel="1">
      <c r="A126" s="10" t="s">
        <v>238</v>
      </c>
      <c r="B126" s="10" t="s">
        <v>139</v>
      </c>
      <c r="C126" s="4">
        <v>20</v>
      </c>
      <c r="D126" s="4">
        <v>30</v>
      </c>
      <c r="E126" s="4">
        <v>1.4</v>
      </c>
      <c r="F126" s="4">
        <v>2.1</v>
      </c>
      <c r="G126" s="4">
        <v>1.7</v>
      </c>
      <c r="H126" s="4">
        <v>2.5</v>
      </c>
      <c r="I126" s="4">
        <v>11.1</v>
      </c>
      <c r="J126" s="4">
        <v>16.7</v>
      </c>
      <c r="K126" s="4">
        <v>63.4</v>
      </c>
      <c r="L126" s="4">
        <v>95.1</v>
      </c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</row>
    <row r="127" spans="1:136" ht="15" outlineLevel="1">
      <c r="A127" s="10" t="s">
        <v>243</v>
      </c>
      <c r="B127" s="10" t="s">
        <v>26</v>
      </c>
      <c r="C127" s="4">
        <v>200</v>
      </c>
      <c r="D127" s="4">
        <v>200</v>
      </c>
      <c r="E127" s="4">
        <v>5.8</v>
      </c>
      <c r="F127" s="4">
        <v>5.8</v>
      </c>
      <c r="G127" s="4">
        <v>5.9</v>
      </c>
      <c r="H127" s="4">
        <v>5.9</v>
      </c>
      <c r="I127" s="4">
        <v>9</v>
      </c>
      <c r="J127" s="4">
        <v>9</v>
      </c>
      <c r="K127" s="4">
        <v>113</v>
      </c>
      <c r="L127" s="4">
        <v>113</v>
      </c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</row>
    <row r="128" spans="1:136" ht="15" outlineLevel="1">
      <c r="A128" s="10"/>
      <c r="B128" s="10" t="s">
        <v>7</v>
      </c>
      <c r="C128" s="4">
        <f aca="true" t="shared" si="14" ref="C128:L128">SUM(C125:C127)</f>
        <v>320</v>
      </c>
      <c r="D128" s="4">
        <f t="shared" si="14"/>
        <v>350</v>
      </c>
      <c r="E128" s="4">
        <f t="shared" si="14"/>
        <v>28.4</v>
      </c>
      <c r="F128" s="4">
        <f t="shared" si="14"/>
        <v>33.3</v>
      </c>
      <c r="G128" s="4">
        <f t="shared" si="14"/>
        <v>17.799999999999997</v>
      </c>
      <c r="H128" s="4">
        <f t="shared" si="14"/>
        <v>20.6</v>
      </c>
      <c r="I128" s="4">
        <f t="shared" si="14"/>
        <v>38.2</v>
      </c>
      <c r="J128" s="4">
        <f t="shared" si="14"/>
        <v>47.4</v>
      </c>
      <c r="K128" s="4">
        <f t="shared" si="14"/>
        <v>425.4</v>
      </c>
      <c r="L128" s="4">
        <f t="shared" si="14"/>
        <v>507.1</v>
      </c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</row>
    <row r="129" spans="1:136" ht="15" outlineLevel="1">
      <c r="A129" s="10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</row>
    <row r="130" spans="1:136" ht="15" outlineLevel="1">
      <c r="A130" s="10"/>
      <c r="B130" s="15" t="s">
        <v>13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</row>
    <row r="131" spans="1:136" ht="15" outlineLevel="1">
      <c r="A131" s="10" t="s">
        <v>466</v>
      </c>
      <c r="B131" s="10" t="s">
        <v>53</v>
      </c>
      <c r="C131" s="4">
        <v>100</v>
      </c>
      <c r="D131" s="4">
        <v>100</v>
      </c>
      <c r="E131" s="4">
        <v>14.8</v>
      </c>
      <c r="F131" s="4">
        <v>14.8</v>
      </c>
      <c r="G131" s="4">
        <v>12.4</v>
      </c>
      <c r="H131" s="4">
        <v>12.4</v>
      </c>
      <c r="I131" s="4">
        <v>9.1</v>
      </c>
      <c r="J131" s="4">
        <v>9.1</v>
      </c>
      <c r="K131" s="4">
        <v>209</v>
      </c>
      <c r="L131" s="4">
        <v>209</v>
      </c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</row>
    <row r="132" spans="1:136" ht="15" customHeight="1" outlineLevel="1">
      <c r="A132" s="10" t="s">
        <v>426</v>
      </c>
      <c r="B132" s="10" t="s">
        <v>427</v>
      </c>
      <c r="C132" s="68">
        <v>180</v>
      </c>
      <c r="D132" s="68">
        <v>180</v>
      </c>
      <c r="E132" s="68">
        <v>9.2</v>
      </c>
      <c r="F132" s="68">
        <f>ROUND(E132/C132*D132,2)</f>
        <v>9.2</v>
      </c>
      <c r="G132" s="68">
        <v>2.9</v>
      </c>
      <c r="H132" s="68">
        <f>ROUND(G132/C132*D132,2)</f>
        <v>2.9</v>
      </c>
      <c r="I132" s="68">
        <v>22</v>
      </c>
      <c r="J132" s="68">
        <f>ROUND(I132/C132*D132,2)</f>
        <v>22</v>
      </c>
      <c r="K132" s="68">
        <v>163.5</v>
      </c>
      <c r="L132" s="68">
        <f>ROUND(K132/C132*D132,2)</f>
        <v>163.5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</row>
    <row r="133" spans="1:136" s="38" customFormat="1" ht="15" outlineLevel="1">
      <c r="A133" s="10" t="s">
        <v>283</v>
      </c>
      <c r="B133" s="10" t="s">
        <v>237</v>
      </c>
      <c r="C133" s="4">
        <v>205</v>
      </c>
      <c r="D133" s="4">
        <v>205</v>
      </c>
      <c r="E133" s="4">
        <v>0.1</v>
      </c>
      <c r="F133" s="4">
        <v>0.1</v>
      </c>
      <c r="G133" s="4">
        <v>0</v>
      </c>
      <c r="H133" s="4">
        <v>0</v>
      </c>
      <c r="I133" s="4">
        <v>9.9</v>
      </c>
      <c r="J133" s="4">
        <v>9.9</v>
      </c>
      <c r="K133" s="4">
        <v>40</v>
      </c>
      <c r="L133" s="4">
        <v>40</v>
      </c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</row>
    <row r="134" spans="1:136" ht="15" outlineLevel="1">
      <c r="A134" s="10"/>
      <c r="B134" s="10" t="s">
        <v>6</v>
      </c>
      <c r="C134" s="68">
        <v>40</v>
      </c>
      <c r="D134" s="68">
        <v>60</v>
      </c>
      <c r="E134" s="68">
        <v>3.04</v>
      </c>
      <c r="F134" s="68">
        <f>ROUND(E134/C134*D134,2)</f>
        <v>4.56</v>
      </c>
      <c r="G134" s="68">
        <v>0.36</v>
      </c>
      <c r="H134" s="68">
        <f>ROUND(G134/C134*D134,2)</f>
        <v>0.54</v>
      </c>
      <c r="I134" s="68">
        <v>18.68</v>
      </c>
      <c r="J134" s="68">
        <f>ROUND(I134/C134*D134,2)</f>
        <v>28.02</v>
      </c>
      <c r="K134" s="68">
        <v>91.8</v>
      </c>
      <c r="L134" s="68">
        <f>ROUND(K134/C134*D134,2)</f>
        <v>137.7</v>
      </c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</row>
    <row r="135" spans="1:136" ht="15" outlineLevel="1">
      <c r="A135" s="48"/>
      <c r="B135" s="48" t="s">
        <v>39</v>
      </c>
      <c r="C135" s="68">
        <v>40</v>
      </c>
      <c r="D135" s="68">
        <v>60</v>
      </c>
      <c r="E135" s="68">
        <v>2.64</v>
      </c>
      <c r="F135" s="68">
        <f>ROUND(E135/C135*D135,2)</f>
        <v>3.96</v>
      </c>
      <c r="G135" s="68">
        <v>0.48</v>
      </c>
      <c r="H135" s="68">
        <f>ROUND(G135/C135*D135,2)</f>
        <v>0.72</v>
      </c>
      <c r="I135" s="68">
        <v>13.36</v>
      </c>
      <c r="J135" s="68">
        <f>ROUND(I135/C135*D135,2)</f>
        <v>20.04</v>
      </c>
      <c r="K135" s="68">
        <v>69.6</v>
      </c>
      <c r="L135" s="68">
        <f>ROUND(K135/C135*D135,2)</f>
        <v>104.4</v>
      </c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</row>
    <row r="136" spans="1:136" ht="15" customHeight="1" outlineLevel="1">
      <c r="A136" s="10"/>
      <c r="B136" s="10" t="s">
        <v>7</v>
      </c>
      <c r="C136" s="4">
        <f aca="true" t="shared" si="15" ref="C136:L136">SUM(C131:C135)</f>
        <v>565</v>
      </c>
      <c r="D136" s="4">
        <f t="shared" si="15"/>
        <v>605</v>
      </c>
      <c r="E136" s="4">
        <f t="shared" si="15"/>
        <v>29.78</v>
      </c>
      <c r="F136" s="4">
        <f t="shared" si="15"/>
        <v>32.62</v>
      </c>
      <c r="G136" s="4">
        <f t="shared" si="15"/>
        <v>16.14</v>
      </c>
      <c r="H136" s="4">
        <f t="shared" si="15"/>
        <v>16.56</v>
      </c>
      <c r="I136" s="4">
        <f t="shared" si="15"/>
        <v>73.03999999999999</v>
      </c>
      <c r="J136" s="4">
        <f t="shared" si="15"/>
        <v>89.06</v>
      </c>
      <c r="K136" s="4">
        <f t="shared" si="15"/>
        <v>573.9</v>
      </c>
      <c r="L136" s="4">
        <f t="shared" si="15"/>
        <v>654.6</v>
      </c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</row>
    <row r="137" spans="1:136" ht="15" outlineLevel="1">
      <c r="A137" s="10"/>
      <c r="B137" s="18"/>
      <c r="C137" s="4"/>
      <c r="D137" s="4"/>
      <c r="E137" s="4"/>
      <c r="F137" s="4"/>
      <c r="G137" s="4"/>
      <c r="H137" s="4"/>
      <c r="I137" s="4"/>
      <c r="J137" s="4"/>
      <c r="K137" s="4"/>
      <c r="L137" s="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</row>
    <row r="138" spans="1:136" ht="15" outlineLevel="1">
      <c r="A138" s="10"/>
      <c r="B138" s="15" t="s">
        <v>15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</row>
    <row r="139" spans="1:136" ht="15" outlineLevel="1">
      <c r="A139" s="10" t="s">
        <v>238</v>
      </c>
      <c r="B139" s="10" t="s">
        <v>16</v>
      </c>
      <c r="C139" s="4">
        <v>180</v>
      </c>
      <c r="D139" s="4">
        <v>200</v>
      </c>
      <c r="E139" s="4">
        <v>5.22</v>
      </c>
      <c r="F139" s="4">
        <v>5.8</v>
      </c>
      <c r="G139" s="4">
        <v>5.76</v>
      </c>
      <c r="H139" s="4">
        <v>6.4</v>
      </c>
      <c r="I139" s="4">
        <v>7.2</v>
      </c>
      <c r="J139" s="4">
        <v>8</v>
      </c>
      <c r="K139" s="4">
        <v>106.2</v>
      </c>
      <c r="L139" s="4">
        <v>117</v>
      </c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</row>
    <row r="140" spans="1:136" ht="15" outlineLevel="1">
      <c r="A140" s="45" t="s">
        <v>238</v>
      </c>
      <c r="B140" s="45" t="s">
        <v>131</v>
      </c>
      <c r="C140" s="47">
        <v>20</v>
      </c>
      <c r="D140" s="47">
        <v>30</v>
      </c>
      <c r="E140" s="4">
        <v>1.5</v>
      </c>
      <c r="F140" s="4">
        <v>2.3</v>
      </c>
      <c r="G140" s="4">
        <v>2</v>
      </c>
      <c r="H140" s="4">
        <v>3</v>
      </c>
      <c r="I140" s="4">
        <v>14.9</v>
      </c>
      <c r="J140" s="4">
        <v>22.3</v>
      </c>
      <c r="K140" s="4">
        <v>83.2</v>
      </c>
      <c r="L140" s="4">
        <v>125</v>
      </c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</row>
    <row r="141" spans="1:136" ht="15" outlineLevel="1">
      <c r="A141" s="10"/>
      <c r="B141" s="10" t="s">
        <v>7</v>
      </c>
      <c r="C141" s="4">
        <f aca="true" t="shared" si="16" ref="C141:L141">SUM(C139:C140)</f>
        <v>200</v>
      </c>
      <c r="D141" s="4">
        <f t="shared" si="16"/>
        <v>230</v>
      </c>
      <c r="E141" s="4">
        <f t="shared" si="16"/>
        <v>6.72</v>
      </c>
      <c r="F141" s="4">
        <f t="shared" si="16"/>
        <v>8.1</v>
      </c>
      <c r="G141" s="4">
        <f t="shared" si="16"/>
        <v>7.76</v>
      </c>
      <c r="H141" s="4">
        <f t="shared" si="16"/>
        <v>9.4</v>
      </c>
      <c r="I141" s="4">
        <f t="shared" si="16"/>
        <v>22.1</v>
      </c>
      <c r="J141" s="4">
        <f t="shared" si="16"/>
        <v>30.3</v>
      </c>
      <c r="K141" s="4">
        <f t="shared" si="16"/>
        <v>189.4</v>
      </c>
      <c r="L141" s="4">
        <f t="shared" si="16"/>
        <v>242</v>
      </c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</row>
    <row r="142" spans="1:136" ht="15">
      <c r="A142" s="21"/>
      <c r="B142" s="22" t="s">
        <v>17</v>
      </c>
      <c r="C142" s="23">
        <f aca="true" t="shared" si="17" ref="C142:L142">C108+C112+C122+C128+C136+C141</f>
        <v>2625</v>
      </c>
      <c r="D142" s="23">
        <f t="shared" si="17"/>
        <v>2915</v>
      </c>
      <c r="E142" s="23">
        <f t="shared" si="17"/>
        <v>111.33</v>
      </c>
      <c r="F142" s="23">
        <f t="shared" si="17"/>
        <v>128.79999999999998</v>
      </c>
      <c r="G142" s="23">
        <f t="shared" si="17"/>
        <v>91.43</v>
      </c>
      <c r="H142" s="23">
        <f t="shared" si="17"/>
        <v>104.17000000000002</v>
      </c>
      <c r="I142" s="23">
        <f t="shared" si="17"/>
        <v>337.87</v>
      </c>
      <c r="J142" s="23">
        <f t="shared" si="17"/>
        <v>402.21999999999997</v>
      </c>
      <c r="K142" s="23">
        <f t="shared" si="17"/>
        <v>2640.4400000000005</v>
      </c>
      <c r="L142" s="23">
        <f t="shared" si="17"/>
        <v>3085.39</v>
      </c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</row>
    <row r="143" spans="1:136" ht="15">
      <c r="A143" s="10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</row>
    <row r="144" spans="1:136" ht="15">
      <c r="A144" s="10"/>
      <c r="B144" s="13" t="s">
        <v>25</v>
      </c>
      <c r="C144" s="14"/>
      <c r="D144" s="4"/>
      <c r="E144" s="4"/>
      <c r="F144" s="4"/>
      <c r="G144" s="4"/>
      <c r="H144" s="4"/>
      <c r="I144" s="4"/>
      <c r="J144" s="4"/>
      <c r="K144" s="4"/>
      <c r="L144" s="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</row>
    <row r="145" spans="1:136" ht="15" outlineLevel="1">
      <c r="A145" s="10"/>
      <c r="B145" s="15" t="s">
        <v>5</v>
      </c>
      <c r="C145" s="16"/>
      <c r="D145" s="4"/>
      <c r="E145" s="4"/>
      <c r="F145" s="4"/>
      <c r="G145" s="4"/>
      <c r="H145" s="4"/>
      <c r="I145" s="4"/>
      <c r="J145" s="4"/>
      <c r="K145" s="4"/>
      <c r="L145" s="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</row>
    <row r="146" spans="1:136" ht="15" outlineLevel="1">
      <c r="A146" s="48" t="s">
        <v>389</v>
      </c>
      <c r="B146" s="48" t="s">
        <v>21</v>
      </c>
      <c r="C146" s="68">
        <v>170</v>
      </c>
      <c r="D146" s="68">
        <v>200</v>
      </c>
      <c r="E146" s="68">
        <f>ROUND(F146/D146*C146,2)</f>
        <v>2.81</v>
      </c>
      <c r="F146" s="68">
        <v>3.3</v>
      </c>
      <c r="G146" s="68">
        <f>ROUND(H146/D146*C146,2)</f>
        <v>4.51</v>
      </c>
      <c r="H146" s="68">
        <v>5.3</v>
      </c>
      <c r="I146" s="68">
        <f>ROUND(J146/D146*C146,2)</f>
        <v>16.58</v>
      </c>
      <c r="J146" s="68">
        <v>19.5</v>
      </c>
      <c r="K146" s="68">
        <f>ROUND(L146/D146*C146,2)</f>
        <v>124.95</v>
      </c>
      <c r="L146" s="68">
        <v>147</v>
      </c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</row>
    <row r="147" spans="1:136" ht="15" outlineLevel="1">
      <c r="A147" s="10" t="s">
        <v>288</v>
      </c>
      <c r="B147" s="10" t="s">
        <v>251</v>
      </c>
      <c r="C147" s="4">
        <v>90</v>
      </c>
      <c r="D147" s="4">
        <v>100</v>
      </c>
      <c r="E147" s="4">
        <v>17.4</v>
      </c>
      <c r="F147" s="4">
        <v>19.3</v>
      </c>
      <c r="G147" s="4">
        <v>5.5</v>
      </c>
      <c r="H147" s="4">
        <v>6.1</v>
      </c>
      <c r="I147" s="4">
        <v>2.9</v>
      </c>
      <c r="J147" s="4">
        <v>3.2</v>
      </c>
      <c r="K147" s="4">
        <v>130.5</v>
      </c>
      <c r="L147" s="4">
        <v>145</v>
      </c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</row>
    <row r="148" spans="1:136" ht="15" outlineLevel="1">
      <c r="A148" s="10" t="s">
        <v>277</v>
      </c>
      <c r="B148" s="10" t="s">
        <v>242</v>
      </c>
      <c r="C148" s="4">
        <v>200</v>
      </c>
      <c r="D148" s="4">
        <v>200</v>
      </c>
      <c r="E148" s="4">
        <v>3</v>
      </c>
      <c r="F148" s="4">
        <v>3</v>
      </c>
      <c r="G148" s="4">
        <v>2.9</v>
      </c>
      <c r="H148" s="4">
        <v>2.9</v>
      </c>
      <c r="I148" s="4">
        <v>9.5</v>
      </c>
      <c r="J148" s="4">
        <v>9.5</v>
      </c>
      <c r="K148" s="4">
        <v>78</v>
      </c>
      <c r="L148" s="4">
        <v>78</v>
      </c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</row>
    <row r="149" spans="1:136" ht="15" outlineLevel="1">
      <c r="A149" s="10" t="s">
        <v>103</v>
      </c>
      <c r="B149" s="10" t="s">
        <v>19</v>
      </c>
      <c r="C149" s="4">
        <v>10</v>
      </c>
      <c r="D149" s="4">
        <v>10</v>
      </c>
      <c r="E149" s="4">
        <v>0.08</v>
      </c>
      <c r="F149" s="4">
        <v>0.08</v>
      </c>
      <c r="G149" s="4">
        <v>7.25</v>
      </c>
      <c r="H149" s="4">
        <v>7.25</v>
      </c>
      <c r="I149" s="4">
        <v>0.13</v>
      </c>
      <c r="J149" s="4">
        <v>0.13</v>
      </c>
      <c r="K149" s="4">
        <v>66.06</v>
      </c>
      <c r="L149" s="4">
        <v>66.06</v>
      </c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</row>
    <row r="150" spans="1:136" s="38" customFormat="1" ht="15" customHeight="1" outlineLevel="1">
      <c r="A150" s="10"/>
      <c r="B150" s="10" t="s">
        <v>6</v>
      </c>
      <c r="C150" s="68">
        <v>30</v>
      </c>
      <c r="D150" s="68">
        <v>40</v>
      </c>
      <c r="E150" s="68">
        <v>2.3</v>
      </c>
      <c r="F150" s="68">
        <v>2.64</v>
      </c>
      <c r="G150" s="68">
        <v>0.3</v>
      </c>
      <c r="H150" s="68">
        <v>0.4</v>
      </c>
      <c r="I150" s="68">
        <v>14.1</v>
      </c>
      <c r="J150" s="68">
        <v>18.7</v>
      </c>
      <c r="K150" s="68">
        <v>69</v>
      </c>
      <c r="L150" s="68">
        <v>92</v>
      </c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</row>
    <row r="151" spans="1:136" ht="16.5" customHeight="1" outlineLevel="1">
      <c r="A151" s="10"/>
      <c r="B151" s="10" t="s">
        <v>7</v>
      </c>
      <c r="C151" s="4">
        <f aca="true" t="shared" si="18" ref="C151:L151">SUM(C146:C150)</f>
        <v>500</v>
      </c>
      <c r="D151" s="4">
        <f t="shared" si="18"/>
        <v>550</v>
      </c>
      <c r="E151" s="4">
        <f t="shared" si="18"/>
        <v>25.589999999999996</v>
      </c>
      <c r="F151" s="4">
        <f t="shared" si="18"/>
        <v>28.32</v>
      </c>
      <c r="G151" s="4">
        <f t="shared" si="18"/>
        <v>20.46</v>
      </c>
      <c r="H151" s="4">
        <f t="shared" si="18"/>
        <v>21.949999999999996</v>
      </c>
      <c r="I151" s="4">
        <f t="shared" si="18"/>
        <v>43.209999999999994</v>
      </c>
      <c r="J151" s="4">
        <f t="shared" si="18"/>
        <v>51.03</v>
      </c>
      <c r="K151" s="4">
        <f t="shared" si="18"/>
        <v>468.51</v>
      </c>
      <c r="L151" s="4">
        <f t="shared" si="18"/>
        <v>528.06</v>
      </c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</row>
    <row r="152" spans="1:136" ht="15" customHeight="1" outlineLevel="1">
      <c r="A152" s="10"/>
      <c r="B152" s="10"/>
      <c r="C152" s="4"/>
      <c r="D152" s="4"/>
      <c r="E152" s="4"/>
      <c r="F152" s="4"/>
      <c r="G152" s="4"/>
      <c r="H152" s="4"/>
      <c r="I152" s="4"/>
      <c r="J152" s="4"/>
      <c r="K152" s="4"/>
      <c r="L152" s="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</row>
    <row r="153" spans="1:136" ht="15" outlineLevel="1">
      <c r="A153" s="10"/>
      <c r="B153" s="15" t="s">
        <v>8</v>
      </c>
      <c r="C153" s="16"/>
      <c r="D153" s="4"/>
      <c r="E153" s="4"/>
      <c r="F153" s="4"/>
      <c r="G153" s="4"/>
      <c r="H153" s="4"/>
      <c r="I153" s="4"/>
      <c r="J153" s="4"/>
      <c r="K153" s="4"/>
      <c r="L153" s="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</row>
    <row r="154" spans="1:136" ht="15" outlineLevel="1">
      <c r="A154" s="10" t="s">
        <v>238</v>
      </c>
      <c r="B154" s="10" t="s">
        <v>32</v>
      </c>
      <c r="C154" s="4">
        <v>200</v>
      </c>
      <c r="D154" s="4">
        <v>200</v>
      </c>
      <c r="E154" s="47">
        <v>1.4</v>
      </c>
      <c r="F154" s="47">
        <v>1.4</v>
      </c>
      <c r="G154" s="47">
        <v>0.2</v>
      </c>
      <c r="H154" s="47">
        <v>0.2</v>
      </c>
      <c r="I154" s="47">
        <v>26.4</v>
      </c>
      <c r="J154" s="47">
        <v>26.4</v>
      </c>
      <c r="K154" s="47">
        <v>107.84</v>
      </c>
      <c r="L154" s="47">
        <v>107.84</v>
      </c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</row>
    <row r="155" spans="1:136" ht="15" outlineLevel="1">
      <c r="A155" s="45"/>
      <c r="B155" s="45" t="s">
        <v>131</v>
      </c>
      <c r="C155" s="47">
        <v>20</v>
      </c>
      <c r="D155" s="47">
        <v>30</v>
      </c>
      <c r="E155" s="4">
        <v>1.5</v>
      </c>
      <c r="F155" s="4">
        <v>2.3</v>
      </c>
      <c r="G155" s="4">
        <v>2</v>
      </c>
      <c r="H155" s="4">
        <v>3</v>
      </c>
      <c r="I155" s="4">
        <v>14.9</v>
      </c>
      <c r="J155" s="4">
        <v>22.3</v>
      </c>
      <c r="K155" s="4">
        <v>83.2</v>
      </c>
      <c r="L155" s="4">
        <v>125</v>
      </c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</row>
    <row r="156" spans="1:136" ht="15" outlineLevel="1">
      <c r="A156" s="10"/>
      <c r="B156" s="10" t="s">
        <v>7</v>
      </c>
      <c r="C156" s="4">
        <f aca="true" t="shared" si="19" ref="C156:L156">SUM(C154:C155)</f>
        <v>220</v>
      </c>
      <c r="D156" s="4">
        <f t="shared" si="19"/>
        <v>230</v>
      </c>
      <c r="E156" s="4">
        <f t="shared" si="19"/>
        <v>2.9</v>
      </c>
      <c r="F156" s="4">
        <f t="shared" si="19"/>
        <v>3.6999999999999997</v>
      </c>
      <c r="G156" s="4">
        <f t="shared" si="19"/>
        <v>2.2</v>
      </c>
      <c r="H156" s="4">
        <f t="shared" si="19"/>
        <v>3.2</v>
      </c>
      <c r="I156" s="4">
        <f t="shared" si="19"/>
        <v>41.3</v>
      </c>
      <c r="J156" s="4">
        <f t="shared" si="19"/>
        <v>48.7</v>
      </c>
      <c r="K156" s="4">
        <f t="shared" si="19"/>
        <v>191.04000000000002</v>
      </c>
      <c r="L156" s="4">
        <f t="shared" si="19"/>
        <v>232.84</v>
      </c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</row>
    <row r="157" spans="1:136" ht="15" outlineLevel="1">
      <c r="A157" s="10"/>
      <c r="B157" s="10"/>
      <c r="C157" s="4"/>
      <c r="D157" s="4"/>
      <c r="E157" s="4"/>
      <c r="F157" s="4"/>
      <c r="G157" s="4"/>
      <c r="H157" s="4"/>
      <c r="I157" s="4"/>
      <c r="J157" s="4"/>
      <c r="K157" s="4"/>
      <c r="L157" s="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</row>
    <row r="158" spans="1:136" s="38" customFormat="1" ht="15" outlineLevel="1">
      <c r="A158" s="45"/>
      <c r="B158" s="51" t="s">
        <v>9</v>
      </c>
      <c r="C158" s="54"/>
      <c r="D158" s="47"/>
      <c r="E158" s="47"/>
      <c r="F158" s="47"/>
      <c r="G158" s="47"/>
      <c r="H158" s="47"/>
      <c r="I158" s="47"/>
      <c r="J158" s="47"/>
      <c r="K158" s="47"/>
      <c r="L158" s="47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</row>
    <row r="159" spans="1:136" ht="15" outlineLevel="1">
      <c r="A159" s="10" t="s">
        <v>422</v>
      </c>
      <c r="B159" s="10" t="s">
        <v>61</v>
      </c>
      <c r="C159" s="4">
        <v>100</v>
      </c>
      <c r="D159" s="4">
        <v>100</v>
      </c>
      <c r="E159" s="4">
        <v>1.3</v>
      </c>
      <c r="F159" s="4">
        <v>1.3</v>
      </c>
      <c r="G159" s="4">
        <v>6</v>
      </c>
      <c r="H159" s="4">
        <v>6</v>
      </c>
      <c r="I159" s="4">
        <v>6</v>
      </c>
      <c r="J159" s="4">
        <v>6</v>
      </c>
      <c r="K159" s="4">
        <v>86</v>
      </c>
      <c r="L159" s="4">
        <v>86</v>
      </c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</row>
    <row r="160" spans="1:136" ht="15" outlineLevel="1">
      <c r="A160" s="48" t="s">
        <v>394</v>
      </c>
      <c r="B160" s="48" t="s">
        <v>395</v>
      </c>
      <c r="C160" s="49">
        <v>250</v>
      </c>
      <c r="D160" s="49">
        <v>250</v>
      </c>
      <c r="E160" s="49">
        <v>2</v>
      </c>
      <c r="F160" s="49">
        <v>2</v>
      </c>
      <c r="G160" s="49">
        <v>7</v>
      </c>
      <c r="H160" s="49">
        <v>7</v>
      </c>
      <c r="I160" s="49">
        <v>11</v>
      </c>
      <c r="J160" s="49">
        <v>11</v>
      </c>
      <c r="K160" s="49">
        <v>119</v>
      </c>
      <c r="L160" s="49">
        <v>119</v>
      </c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</row>
    <row r="161" spans="1:136" ht="15" customHeight="1" outlineLevel="1">
      <c r="A161" s="48" t="s">
        <v>235</v>
      </c>
      <c r="B161" s="48" t="s">
        <v>236</v>
      </c>
      <c r="C161" s="49">
        <v>20</v>
      </c>
      <c r="D161" s="49">
        <v>20</v>
      </c>
      <c r="E161" s="49">
        <v>5.4</v>
      </c>
      <c r="F161" s="58">
        <v>5.4</v>
      </c>
      <c r="G161" s="49">
        <v>3.8</v>
      </c>
      <c r="H161" s="49">
        <v>3.8</v>
      </c>
      <c r="I161" s="49">
        <v>0.14</v>
      </c>
      <c r="J161" s="49">
        <v>0.14</v>
      </c>
      <c r="K161" s="49">
        <v>56.6</v>
      </c>
      <c r="L161" s="49">
        <v>56.6</v>
      </c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</row>
    <row r="162" spans="1:136" ht="15" outlineLevel="1">
      <c r="A162" s="10" t="s">
        <v>391</v>
      </c>
      <c r="B162" s="10" t="s">
        <v>390</v>
      </c>
      <c r="C162" s="4">
        <v>100</v>
      </c>
      <c r="D162" s="4">
        <v>100</v>
      </c>
      <c r="E162" s="4">
        <v>22.2</v>
      </c>
      <c r="F162" s="4">
        <v>22.2</v>
      </c>
      <c r="G162" s="4">
        <v>9.1</v>
      </c>
      <c r="H162" s="4">
        <v>9.1</v>
      </c>
      <c r="I162" s="4">
        <v>0</v>
      </c>
      <c r="J162" s="4">
        <v>0</v>
      </c>
      <c r="K162" s="4">
        <v>171</v>
      </c>
      <c r="L162" s="4">
        <v>171</v>
      </c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</row>
    <row r="163" spans="1:136" ht="15" customHeight="1" outlineLevel="1">
      <c r="A163" s="10" t="s">
        <v>150</v>
      </c>
      <c r="B163" s="10" t="s">
        <v>151</v>
      </c>
      <c r="C163" s="4">
        <v>30</v>
      </c>
      <c r="D163" s="4">
        <v>30</v>
      </c>
      <c r="E163" s="4">
        <v>0.55</v>
      </c>
      <c r="F163" s="4">
        <v>0.55</v>
      </c>
      <c r="G163" s="4">
        <v>1.24</v>
      </c>
      <c r="H163" s="4">
        <v>1.24</v>
      </c>
      <c r="I163" s="4">
        <v>1.75</v>
      </c>
      <c r="J163" s="4">
        <v>1.75</v>
      </c>
      <c r="K163" s="4">
        <v>20.3</v>
      </c>
      <c r="L163" s="4">
        <v>20.3</v>
      </c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</row>
    <row r="164" spans="1:136" ht="15" outlineLevel="1">
      <c r="A164" s="10" t="s">
        <v>149</v>
      </c>
      <c r="B164" s="10" t="s">
        <v>40</v>
      </c>
      <c r="C164" s="4">
        <v>180</v>
      </c>
      <c r="D164" s="4">
        <v>180</v>
      </c>
      <c r="E164" s="4">
        <v>3.7</v>
      </c>
      <c r="F164" s="4">
        <v>3.7</v>
      </c>
      <c r="G164" s="4">
        <v>5</v>
      </c>
      <c r="H164" s="4">
        <v>5</v>
      </c>
      <c r="I164" s="4">
        <v>24.7</v>
      </c>
      <c r="J164" s="4">
        <v>24.7</v>
      </c>
      <c r="K164" s="4">
        <v>160</v>
      </c>
      <c r="L164" s="4">
        <v>160</v>
      </c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</row>
    <row r="165" spans="1:136" ht="15" outlineLevel="1">
      <c r="A165" s="10" t="s">
        <v>286</v>
      </c>
      <c r="B165" s="10" t="s">
        <v>165</v>
      </c>
      <c r="C165" s="4">
        <v>200</v>
      </c>
      <c r="D165" s="4">
        <v>200</v>
      </c>
      <c r="E165" s="4">
        <v>0.7</v>
      </c>
      <c r="F165" s="4">
        <v>0.7</v>
      </c>
      <c r="G165" s="4">
        <v>0</v>
      </c>
      <c r="H165" s="4">
        <v>0</v>
      </c>
      <c r="I165" s="4">
        <v>21.1</v>
      </c>
      <c r="J165" s="4">
        <v>21.1</v>
      </c>
      <c r="K165" s="4">
        <v>88</v>
      </c>
      <c r="L165" s="4">
        <v>88</v>
      </c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</row>
    <row r="166" spans="1:136" ht="15" customHeight="1" outlineLevel="1">
      <c r="A166" s="10"/>
      <c r="B166" s="10" t="s">
        <v>6</v>
      </c>
      <c r="C166" s="68">
        <v>60</v>
      </c>
      <c r="D166" s="68">
        <v>80</v>
      </c>
      <c r="E166" s="68">
        <v>4.56</v>
      </c>
      <c r="F166" s="68">
        <f>ROUND(E166/C166*D166,2)</f>
        <v>6.08</v>
      </c>
      <c r="G166" s="68">
        <v>0.6</v>
      </c>
      <c r="H166" s="68">
        <f>ROUND(G166/C166*D166,2)</f>
        <v>0.8</v>
      </c>
      <c r="I166" s="68">
        <v>28.08</v>
      </c>
      <c r="J166" s="68">
        <f>ROUND(I166/C166*D166,2)</f>
        <v>37.44</v>
      </c>
      <c r="K166" s="68">
        <v>138</v>
      </c>
      <c r="L166" s="68">
        <f>ROUND(K166/C166*D166,2)</f>
        <v>184</v>
      </c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</row>
    <row r="167" spans="1:136" ht="15" outlineLevel="1">
      <c r="A167" s="10"/>
      <c r="B167" s="10" t="s">
        <v>39</v>
      </c>
      <c r="C167" s="68">
        <v>40</v>
      </c>
      <c r="D167" s="68">
        <v>60</v>
      </c>
      <c r="E167" s="68">
        <v>2.64</v>
      </c>
      <c r="F167" s="68">
        <f>ROUND(E167/C167*D167,2)</f>
        <v>3.96</v>
      </c>
      <c r="G167" s="68">
        <v>0.48</v>
      </c>
      <c r="H167" s="68">
        <f>ROUND(G167/C167*D167,2)</f>
        <v>0.72</v>
      </c>
      <c r="I167" s="68">
        <v>13.36</v>
      </c>
      <c r="J167" s="68">
        <f>ROUND(I167/C167*D167,2)</f>
        <v>20.04</v>
      </c>
      <c r="K167" s="68">
        <v>69.6</v>
      </c>
      <c r="L167" s="68">
        <f>ROUND(K167/C167*D167,2)</f>
        <v>104.4</v>
      </c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</row>
    <row r="168" spans="1:136" ht="15" outlineLevel="1">
      <c r="A168" s="48"/>
      <c r="B168" s="48" t="s">
        <v>7</v>
      </c>
      <c r="C168" s="49">
        <f aca="true" t="shared" si="20" ref="C168:L168">SUM(C159:C167)</f>
        <v>980</v>
      </c>
      <c r="D168" s="49">
        <f t="shared" si="20"/>
        <v>1020</v>
      </c>
      <c r="E168" s="49">
        <f t="shared" si="20"/>
        <v>43.050000000000004</v>
      </c>
      <c r="F168" s="49">
        <f t="shared" si="20"/>
        <v>45.89</v>
      </c>
      <c r="G168" s="49">
        <f t="shared" si="20"/>
        <v>33.22</v>
      </c>
      <c r="H168" s="49">
        <f t="shared" si="20"/>
        <v>33.66</v>
      </c>
      <c r="I168" s="49">
        <f t="shared" si="20"/>
        <v>106.13</v>
      </c>
      <c r="J168" s="49">
        <f t="shared" si="20"/>
        <v>122.16999999999999</v>
      </c>
      <c r="K168" s="49">
        <f t="shared" si="20"/>
        <v>908.5000000000001</v>
      </c>
      <c r="L168" s="49">
        <f t="shared" si="20"/>
        <v>989.3000000000001</v>
      </c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</row>
    <row r="169" spans="1:136" ht="15" outlineLevel="1">
      <c r="A169" s="10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</row>
    <row r="170" spans="1:136" ht="15" outlineLevel="1">
      <c r="A170" s="10"/>
      <c r="B170" s="15" t="s">
        <v>11</v>
      </c>
      <c r="C170" s="16"/>
      <c r="D170" s="4"/>
      <c r="E170" s="4"/>
      <c r="F170" s="4"/>
      <c r="G170" s="4"/>
      <c r="H170" s="4"/>
      <c r="I170" s="4"/>
      <c r="J170" s="4"/>
      <c r="K170" s="4"/>
      <c r="L170" s="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</row>
    <row r="171" spans="1:136" s="38" customFormat="1" ht="15" customHeight="1" outlineLevel="1">
      <c r="A171" s="10" t="s">
        <v>384</v>
      </c>
      <c r="B171" s="10" t="s">
        <v>385</v>
      </c>
      <c r="C171" s="68">
        <v>120</v>
      </c>
      <c r="D171" s="68">
        <v>150</v>
      </c>
      <c r="E171" s="68">
        <v>5.5</v>
      </c>
      <c r="F171" s="68">
        <v>6.9</v>
      </c>
      <c r="G171" s="68">
        <v>6</v>
      </c>
      <c r="H171" s="68">
        <v>7.5</v>
      </c>
      <c r="I171" s="68">
        <v>29.4</v>
      </c>
      <c r="J171" s="68">
        <v>36.8</v>
      </c>
      <c r="K171" s="68">
        <v>193.2</v>
      </c>
      <c r="L171" s="68">
        <v>241.5</v>
      </c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</row>
    <row r="172" spans="1:136" ht="15" outlineLevel="1">
      <c r="A172" s="10" t="s">
        <v>238</v>
      </c>
      <c r="B172" s="69" t="s">
        <v>139</v>
      </c>
      <c r="C172" s="68">
        <v>25</v>
      </c>
      <c r="D172" s="68">
        <v>35</v>
      </c>
      <c r="E172" s="68">
        <v>1.8</v>
      </c>
      <c r="F172" s="68">
        <v>2.5</v>
      </c>
      <c r="G172" s="68">
        <v>2.1</v>
      </c>
      <c r="H172" s="68">
        <v>2.9</v>
      </c>
      <c r="I172" s="68">
        <v>13.9</v>
      </c>
      <c r="J172" s="68">
        <v>19.5</v>
      </c>
      <c r="K172" s="68">
        <v>79.3</v>
      </c>
      <c r="L172" s="68">
        <v>111</v>
      </c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</row>
    <row r="173" spans="1:136" ht="15" outlineLevel="1">
      <c r="A173" s="10" t="s">
        <v>243</v>
      </c>
      <c r="B173" s="10" t="s">
        <v>26</v>
      </c>
      <c r="C173" s="4">
        <v>200</v>
      </c>
      <c r="D173" s="4">
        <v>200</v>
      </c>
      <c r="E173" s="4">
        <v>5.8</v>
      </c>
      <c r="F173" s="4">
        <v>5.8</v>
      </c>
      <c r="G173" s="4">
        <v>5.9</v>
      </c>
      <c r="H173" s="4">
        <v>5.9</v>
      </c>
      <c r="I173" s="4">
        <v>9</v>
      </c>
      <c r="J173" s="4">
        <v>9</v>
      </c>
      <c r="K173" s="4">
        <v>113</v>
      </c>
      <c r="L173" s="4">
        <v>113</v>
      </c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</row>
    <row r="174" spans="1:136" s="26" customFormat="1" ht="15" outlineLevel="1">
      <c r="A174" s="10"/>
      <c r="B174" s="10" t="s">
        <v>7</v>
      </c>
      <c r="C174" s="4">
        <f>SUM(C171:C173)</f>
        <v>345</v>
      </c>
      <c r="D174" s="4">
        <f aca="true" t="shared" si="21" ref="D174:L174">SUM(D171:D173)</f>
        <v>385</v>
      </c>
      <c r="E174" s="4">
        <f t="shared" si="21"/>
        <v>13.1</v>
      </c>
      <c r="F174" s="4">
        <f t="shared" si="21"/>
        <v>15.2</v>
      </c>
      <c r="G174" s="4">
        <f t="shared" si="21"/>
        <v>14</v>
      </c>
      <c r="H174" s="4">
        <f t="shared" si="21"/>
        <v>16.3</v>
      </c>
      <c r="I174" s="4">
        <f t="shared" si="21"/>
        <v>52.3</v>
      </c>
      <c r="J174" s="4">
        <f t="shared" si="21"/>
        <v>65.3</v>
      </c>
      <c r="K174" s="4">
        <f t="shared" si="21"/>
        <v>385.5</v>
      </c>
      <c r="L174" s="4">
        <f t="shared" si="21"/>
        <v>465.5</v>
      </c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</row>
    <row r="175" spans="1:136" ht="15" outlineLevel="1">
      <c r="A175" s="10"/>
      <c r="B175" s="10"/>
      <c r="C175" s="4"/>
      <c r="D175" s="4"/>
      <c r="E175" s="4"/>
      <c r="F175" s="4"/>
      <c r="G175" s="4"/>
      <c r="H175" s="4"/>
      <c r="I175" s="4"/>
      <c r="J175" s="4"/>
      <c r="K175" s="4"/>
      <c r="L175" s="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</row>
    <row r="176" spans="1:136" ht="15" outlineLevel="1">
      <c r="A176" s="10"/>
      <c r="B176" s="15" t="s">
        <v>13</v>
      </c>
      <c r="C176" s="16"/>
      <c r="D176" s="4"/>
      <c r="E176" s="4"/>
      <c r="F176" s="4"/>
      <c r="G176" s="4"/>
      <c r="H176" s="4"/>
      <c r="I176" s="4"/>
      <c r="J176" s="4"/>
      <c r="K176" s="4"/>
      <c r="L176" s="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</row>
    <row r="177" spans="1:136" ht="15" customHeight="1" outlineLevel="1">
      <c r="A177" s="10" t="s">
        <v>81</v>
      </c>
      <c r="B177" s="10" t="s">
        <v>74</v>
      </c>
      <c r="C177" s="4">
        <v>70</v>
      </c>
      <c r="D177" s="4">
        <v>100</v>
      </c>
      <c r="E177" s="4">
        <v>0.7</v>
      </c>
      <c r="F177" s="4">
        <v>1</v>
      </c>
      <c r="G177" s="4">
        <v>3.6</v>
      </c>
      <c r="H177" s="4">
        <v>5.1</v>
      </c>
      <c r="I177" s="4">
        <v>2.45</v>
      </c>
      <c r="J177" s="4">
        <v>3.5</v>
      </c>
      <c r="K177" s="4">
        <v>44.8</v>
      </c>
      <c r="L177" s="4">
        <v>64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</row>
    <row r="178" spans="1:136" ht="15" outlineLevel="1">
      <c r="A178" s="10" t="s">
        <v>85</v>
      </c>
      <c r="B178" s="10" t="s">
        <v>52</v>
      </c>
      <c r="C178" s="4">
        <v>150</v>
      </c>
      <c r="D178" s="4">
        <v>180</v>
      </c>
      <c r="E178" s="4">
        <v>9.3</v>
      </c>
      <c r="F178" s="4">
        <v>11.2</v>
      </c>
      <c r="G178" s="4">
        <v>9.6</v>
      </c>
      <c r="H178" s="4">
        <v>11.6</v>
      </c>
      <c r="I178" s="4">
        <v>8.1</v>
      </c>
      <c r="J178" s="4">
        <v>9.8</v>
      </c>
      <c r="K178" s="4">
        <v>158</v>
      </c>
      <c r="L178" s="4">
        <v>189.6</v>
      </c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</row>
    <row r="179" spans="1:136" ht="15" outlineLevel="1">
      <c r="A179" s="3">
        <v>80</v>
      </c>
      <c r="B179" s="10" t="s">
        <v>240</v>
      </c>
      <c r="C179" s="4">
        <v>200</v>
      </c>
      <c r="D179" s="4">
        <v>200</v>
      </c>
      <c r="E179" s="4">
        <v>0</v>
      </c>
      <c r="F179" s="4">
        <v>0</v>
      </c>
      <c r="G179" s="4">
        <v>0</v>
      </c>
      <c r="H179" s="4">
        <v>0</v>
      </c>
      <c r="I179" s="4">
        <v>19</v>
      </c>
      <c r="J179" s="4">
        <v>19</v>
      </c>
      <c r="K179" s="4">
        <v>80</v>
      </c>
      <c r="L179" s="4">
        <v>80</v>
      </c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</row>
    <row r="180" spans="1:136" ht="15" outlineLevel="1">
      <c r="A180" s="10"/>
      <c r="B180" s="10" t="s">
        <v>6</v>
      </c>
      <c r="C180" s="68">
        <v>60</v>
      </c>
      <c r="D180" s="68">
        <v>60</v>
      </c>
      <c r="E180" s="68">
        <v>4.56</v>
      </c>
      <c r="F180" s="68">
        <v>4.56</v>
      </c>
      <c r="G180" s="68">
        <v>0.6</v>
      </c>
      <c r="H180" s="68">
        <v>0.6</v>
      </c>
      <c r="I180" s="68">
        <v>28.1</v>
      </c>
      <c r="J180" s="68">
        <v>28.1</v>
      </c>
      <c r="K180" s="68">
        <v>138</v>
      </c>
      <c r="L180" s="68">
        <v>138</v>
      </c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</row>
    <row r="181" spans="1:136" ht="15" outlineLevel="1">
      <c r="A181" s="48"/>
      <c r="B181" s="48" t="s">
        <v>39</v>
      </c>
      <c r="C181" s="68">
        <v>40</v>
      </c>
      <c r="D181" s="68">
        <v>60</v>
      </c>
      <c r="E181" s="68">
        <v>2.64</v>
      </c>
      <c r="F181" s="68">
        <f>ROUND(E181/C181*D181,2)</f>
        <v>3.96</v>
      </c>
      <c r="G181" s="68">
        <v>0.48</v>
      </c>
      <c r="H181" s="68">
        <f>ROUND(G181/C181*D181,2)</f>
        <v>0.72</v>
      </c>
      <c r="I181" s="68">
        <v>13.36</v>
      </c>
      <c r="J181" s="68">
        <f>ROUND(I181/C181*D181,2)</f>
        <v>20.04</v>
      </c>
      <c r="K181" s="68">
        <v>69.6</v>
      </c>
      <c r="L181" s="68">
        <f>ROUND(K181/C181*D181,2)</f>
        <v>104.4</v>
      </c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</row>
    <row r="182" spans="1:136" ht="15" outlineLevel="1">
      <c r="A182" s="10"/>
      <c r="B182" s="10" t="s">
        <v>7</v>
      </c>
      <c r="C182" s="4">
        <f aca="true" t="shared" si="22" ref="C182:L182">SUM(C177:C181)</f>
        <v>520</v>
      </c>
      <c r="D182" s="4">
        <f t="shared" si="22"/>
        <v>600</v>
      </c>
      <c r="E182" s="4">
        <f t="shared" si="22"/>
        <v>17.2</v>
      </c>
      <c r="F182" s="4">
        <f t="shared" si="22"/>
        <v>20.72</v>
      </c>
      <c r="G182" s="4">
        <f t="shared" si="22"/>
        <v>14.28</v>
      </c>
      <c r="H182" s="4">
        <f t="shared" si="22"/>
        <v>18.02</v>
      </c>
      <c r="I182" s="4">
        <f t="shared" si="22"/>
        <v>71.01</v>
      </c>
      <c r="J182" s="4">
        <f t="shared" si="22"/>
        <v>80.44</v>
      </c>
      <c r="K182" s="4">
        <f t="shared" si="22"/>
        <v>490.4</v>
      </c>
      <c r="L182" s="4">
        <f t="shared" si="22"/>
        <v>576</v>
      </c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</row>
    <row r="183" spans="1:136" ht="15" outlineLevel="1">
      <c r="A183" s="10"/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</row>
    <row r="184" spans="1:136" ht="15" outlineLevel="1">
      <c r="A184" s="10"/>
      <c r="B184" s="15" t="s">
        <v>15</v>
      </c>
      <c r="C184" s="16"/>
      <c r="D184" s="4"/>
      <c r="E184" s="4"/>
      <c r="F184" s="4"/>
      <c r="G184" s="4"/>
      <c r="H184" s="4"/>
      <c r="I184" s="4"/>
      <c r="J184" s="4"/>
      <c r="K184" s="4"/>
      <c r="L184" s="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</row>
    <row r="185" spans="1:136" ht="15" outlineLevel="1">
      <c r="A185" s="10"/>
      <c r="B185" s="10" t="s">
        <v>16</v>
      </c>
      <c r="C185" s="4">
        <v>200</v>
      </c>
      <c r="D185" s="4">
        <v>200</v>
      </c>
      <c r="E185" s="4">
        <v>5.8</v>
      </c>
      <c r="F185" s="4">
        <v>5.8</v>
      </c>
      <c r="G185" s="4">
        <v>6.4</v>
      </c>
      <c r="H185" s="4">
        <v>6.4</v>
      </c>
      <c r="I185" s="4">
        <v>8</v>
      </c>
      <c r="J185" s="4">
        <v>8</v>
      </c>
      <c r="K185" s="4">
        <v>117</v>
      </c>
      <c r="L185" s="4">
        <v>117</v>
      </c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</row>
    <row r="186" spans="1:136" ht="15" outlineLevel="1">
      <c r="A186" s="10"/>
      <c r="B186" s="10" t="s">
        <v>7</v>
      </c>
      <c r="C186" s="4">
        <f aca="true" t="shared" si="23" ref="C186:L186">SUM(C185:C185)</f>
        <v>200</v>
      </c>
      <c r="D186" s="4">
        <f t="shared" si="23"/>
        <v>200</v>
      </c>
      <c r="E186" s="4">
        <f t="shared" si="23"/>
        <v>5.8</v>
      </c>
      <c r="F186" s="4">
        <f t="shared" si="23"/>
        <v>5.8</v>
      </c>
      <c r="G186" s="4">
        <f t="shared" si="23"/>
        <v>6.4</v>
      </c>
      <c r="H186" s="4">
        <f t="shared" si="23"/>
        <v>6.4</v>
      </c>
      <c r="I186" s="4">
        <f t="shared" si="23"/>
        <v>8</v>
      </c>
      <c r="J186" s="4">
        <f t="shared" si="23"/>
        <v>8</v>
      </c>
      <c r="K186" s="4">
        <f t="shared" si="23"/>
        <v>117</v>
      </c>
      <c r="L186" s="4">
        <f t="shared" si="23"/>
        <v>117</v>
      </c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</row>
    <row r="187" spans="1:136" ht="15">
      <c r="A187" s="29"/>
      <c r="B187" s="22" t="s">
        <v>17</v>
      </c>
      <c r="C187" s="23">
        <f aca="true" t="shared" si="24" ref="C187:L187">C151+C156+C168+C174+C182+C186</f>
        <v>2765</v>
      </c>
      <c r="D187" s="23">
        <f t="shared" si="24"/>
        <v>2985</v>
      </c>
      <c r="E187" s="23">
        <f t="shared" si="24"/>
        <v>107.63999999999999</v>
      </c>
      <c r="F187" s="23">
        <f t="shared" si="24"/>
        <v>119.63</v>
      </c>
      <c r="G187" s="23">
        <f t="shared" si="24"/>
        <v>90.56</v>
      </c>
      <c r="H187" s="23">
        <f t="shared" si="24"/>
        <v>99.52999999999999</v>
      </c>
      <c r="I187" s="23">
        <f t="shared" si="24"/>
        <v>321.95</v>
      </c>
      <c r="J187" s="23">
        <f t="shared" si="24"/>
        <v>375.64</v>
      </c>
      <c r="K187" s="23">
        <f t="shared" si="24"/>
        <v>2560.9500000000003</v>
      </c>
      <c r="L187" s="23">
        <f t="shared" si="24"/>
        <v>2908.7</v>
      </c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</row>
    <row r="188" spans="1:136" ht="15" customHeight="1">
      <c r="A188" s="29"/>
      <c r="B188" s="22"/>
      <c r="C188" s="23"/>
      <c r="D188" s="4"/>
      <c r="E188" s="4"/>
      <c r="F188" s="4"/>
      <c r="G188" s="4"/>
      <c r="H188" s="4"/>
      <c r="I188" s="4"/>
      <c r="J188" s="4"/>
      <c r="K188" s="4"/>
      <c r="L188" s="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</row>
    <row r="189" spans="1:136" ht="15">
      <c r="A189" s="10"/>
      <c r="B189" s="13" t="s">
        <v>28</v>
      </c>
      <c r="C189" s="30"/>
      <c r="D189" s="4"/>
      <c r="E189" s="4"/>
      <c r="F189" s="4"/>
      <c r="G189" s="4"/>
      <c r="H189" s="4"/>
      <c r="I189" s="4"/>
      <c r="J189" s="4"/>
      <c r="K189" s="4"/>
      <c r="L189" s="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</row>
    <row r="190" spans="1:136" ht="15" outlineLevel="1">
      <c r="A190" s="10"/>
      <c r="B190" s="15" t="s">
        <v>5</v>
      </c>
      <c r="C190" s="16"/>
      <c r="D190" s="4"/>
      <c r="E190" s="4"/>
      <c r="F190" s="4"/>
      <c r="G190" s="4"/>
      <c r="H190" s="4"/>
      <c r="I190" s="4"/>
      <c r="J190" s="4"/>
      <c r="K190" s="4"/>
      <c r="L190" s="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</row>
    <row r="191" spans="1:136" ht="15" outlineLevel="1">
      <c r="A191" s="10" t="s">
        <v>83</v>
      </c>
      <c r="B191" s="10" t="s">
        <v>97</v>
      </c>
      <c r="C191" s="4">
        <v>10</v>
      </c>
      <c r="D191" s="4">
        <v>10</v>
      </c>
      <c r="E191" s="4">
        <v>2.6</v>
      </c>
      <c r="F191" s="4">
        <v>2.6</v>
      </c>
      <c r="G191" s="4">
        <v>2.7</v>
      </c>
      <c r="H191" s="4">
        <v>2.7</v>
      </c>
      <c r="I191" s="4">
        <v>0</v>
      </c>
      <c r="J191" s="4">
        <v>0</v>
      </c>
      <c r="K191" s="4">
        <v>35</v>
      </c>
      <c r="L191" s="4">
        <v>35</v>
      </c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</row>
    <row r="192" spans="1:136" ht="15" outlineLevel="1">
      <c r="A192" s="10" t="s">
        <v>197</v>
      </c>
      <c r="B192" s="10" t="s">
        <v>227</v>
      </c>
      <c r="C192" s="68">
        <v>200</v>
      </c>
      <c r="D192" s="68">
        <v>250</v>
      </c>
      <c r="E192" s="68">
        <v>16.2</v>
      </c>
      <c r="F192" s="68">
        <f>ROUND(E192/C192*D192,2)</f>
        <v>20.25</v>
      </c>
      <c r="G192" s="68">
        <v>13</v>
      </c>
      <c r="H192" s="68">
        <f>ROUND(G192/C192*D192,2)</f>
        <v>16.25</v>
      </c>
      <c r="I192" s="68">
        <v>49</v>
      </c>
      <c r="J192" s="68">
        <f>ROUND(I192/C192*D192,2)</f>
        <v>61.25</v>
      </c>
      <c r="K192" s="68">
        <v>378</v>
      </c>
      <c r="L192" s="68">
        <f>ROUND(K192/C192*D192,2)</f>
        <v>472.5</v>
      </c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</row>
    <row r="193" spans="1:136" ht="15" outlineLevel="1">
      <c r="A193" s="10" t="s">
        <v>457</v>
      </c>
      <c r="B193" s="10" t="s">
        <v>438</v>
      </c>
      <c r="C193" s="68">
        <v>50</v>
      </c>
      <c r="D193" s="68">
        <v>50</v>
      </c>
      <c r="E193" s="68">
        <v>0</v>
      </c>
      <c r="F193" s="68">
        <v>0</v>
      </c>
      <c r="G193" s="68">
        <v>0</v>
      </c>
      <c r="H193" s="68">
        <v>0</v>
      </c>
      <c r="I193" s="68">
        <v>5.8</v>
      </c>
      <c r="J193" s="68">
        <v>5.8</v>
      </c>
      <c r="K193" s="68">
        <v>23.5</v>
      </c>
      <c r="L193" s="68">
        <v>23.5</v>
      </c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</row>
    <row r="194" spans="1:136" s="38" customFormat="1" ht="15" customHeight="1" outlineLevel="1">
      <c r="A194" s="10" t="s">
        <v>282</v>
      </c>
      <c r="B194" s="10" t="s">
        <v>158</v>
      </c>
      <c r="C194" s="4">
        <v>200</v>
      </c>
      <c r="D194" s="4">
        <v>200</v>
      </c>
      <c r="E194" s="4">
        <v>0.1</v>
      </c>
      <c r="F194" s="4">
        <v>0.1</v>
      </c>
      <c r="G194" s="4">
        <v>0</v>
      </c>
      <c r="H194" s="4">
        <v>0</v>
      </c>
      <c r="I194" s="4">
        <v>9.8</v>
      </c>
      <c r="J194" s="4">
        <v>9.8</v>
      </c>
      <c r="K194" s="4">
        <v>38</v>
      </c>
      <c r="L194" s="4">
        <v>38</v>
      </c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</row>
    <row r="195" spans="1:136" ht="15" outlineLevel="1">
      <c r="A195" s="10"/>
      <c r="B195" s="10" t="s">
        <v>6</v>
      </c>
      <c r="C195" s="68">
        <v>40</v>
      </c>
      <c r="D195" s="68">
        <v>40</v>
      </c>
      <c r="E195" s="68">
        <v>3</v>
      </c>
      <c r="F195" s="68">
        <v>3</v>
      </c>
      <c r="G195" s="68">
        <v>0.4</v>
      </c>
      <c r="H195" s="68">
        <v>0.4</v>
      </c>
      <c r="I195" s="68">
        <v>18.7</v>
      </c>
      <c r="J195" s="68">
        <v>18.7</v>
      </c>
      <c r="K195" s="68">
        <v>92</v>
      </c>
      <c r="L195" s="68">
        <v>92</v>
      </c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</row>
    <row r="196" spans="1:136" ht="15" outlineLevel="1">
      <c r="A196" s="48"/>
      <c r="B196" s="48" t="s">
        <v>7</v>
      </c>
      <c r="C196" s="49">
        <f aca="true" t="shared" si="25" ref="C196:L196">SUM(C191:C195)</f>
        <v>500</v>
      </c>
      <c r="D196" s="49">
        <f t="shared" si="25"/>
        <v>550</v>
      </c>
      <c r="E196" s="49">
        <f t="shared" si="25"/>
        <v>21.900000000000002</v>
      </c>
      <c r="F196" s="49">
        <f t="shared" si="25"/>
        <v>25.950000000000003</v>
      </c>
      <c r="G196" s="49">
        <f t="shared" si="25"/>
        <v>16.099999999999998</v>
      </c>
      <c r="H196" s="49">
        <f t="shared" si="25"/>
        <v>19.349999999999998</v>
      </c>
      <c r="I196" s="49">
        <f t="shared" si="25"/>
        <v>83.3</v>
      </c>
      <c r="J196" s="49">
        <f t="shared" si="25"/>
        <v>95.55</v>
      </c>
      <c r="K196" s="49">
        <f t="shared" si="25"/>
        <v>566.5</v>
      </c>
      <c r="L196" s="49">
        <f t="shared" si="25"/>
        <v>661</v>
      </c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</row>
    <row r="197" spans="1:136" ht="15" outlineLevel="1">
      <c r="A197" s="10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</row>
    <row r="198" spans="1:136" ht="15" outlineLevel="1">
      <c r="A198" s="10"/>
      <c r="B198" s="15" t="s">
        <v>20</v>
      </c>
      <c r="C198" s="16"/>
      <c r="D198" s="4"/>
      <c r="E198" s="4"/>
      <c r="F198" s="4"/>
      <c r="G198" s="4"/>
      <c r="H198" s="4"/>
      <c r="I198" s="4"/>
      <c r="J198" s="4"/>
      <c r="K198" s="4"/>
      <c r="L198" s="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</row>
    <row r="199" spans="1:136" ht="15" outlineLevel="1">
      <c r="A199" s="10"/>
      <c r="B199" s="10" t="s">
        <v>48</v>
      </c>
      <c r="C199" s="4">
        <v>200</v>
      </c>
      <c r="D199" s="4">
        <v>230</v>
      </c>
      <c r="E199" s="4">
        <v>0.8</v>
      </c>
      <c r="F199" s="4">
        <v>0.9</v>
      </c>
      <c r="G199" s="4">
        <v>0.8</v>
      </c>
      <c r="H199" s="4">
        <v>0.9</v>
      </c>
      <c r="I199" s="4">
        <v>19.6</v>
      </c>
      <c r="J199" s="4">
        <v>22.5</v>
      </c>
      <c r="K199" s="4">
        <v>90.2</v>
      </c>
      <c r="L199" s="4">
        <v>104</v>
      </c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</row>
    <row r="200" spans="1:136" ht="15" outlineLevel="1">
      <c r="A200" s="10"/>
      <c r="B200" s="10" t="s">
        <v>7</v>
      </c>
      <c r="C200" s="4">
        <v>200</v>
      </c>
      <c r="D200" s="4">
        <v>230</v>
      </c>
      <c r="E200" s="4">
        <v>0.8</v>
      </c>
      <c r="F200" s="4">
        <v>0.9</v>
      </c>
      <c r="G200" s="4">
        <v>0.8</v>
      </c>
      <c r="H200" s="4">
        <v>0.9</v>
      </c>
      <c r="I200" s="4">
        <v>19.6</v>
      </c>
      <c r="J200" s="4">
        <v>22.5</v>
      </c>
      <c r="K200" s="4">
        <v>90.2</v>
      </c>
      <c r="L200" s="4">
        <v>104</v>
      </c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</row>
    <row r="201" spans="1:136" ht="15" outlineLevel="1">
      <c r="A201" s="10"/>
      <c r="B201" s="10"/>
      <c r="C201" s="4"/>
      <c r="D201" s="4"/>
      <c r="E201" s="4"/>
      <c r="F201" s="4"/>
      <c r="G201" s="4"/>
      <c r="H201" s="4"/>
      <c r="I201" s="4"/>
      <c r="J201" s="4"/>
      <c r="K201" s="4"/>
      <c r="L201" s="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</row>
    <row r="202" spans="1:136" ht="15.75" customHeight="1" outlineLevel="1">
      <c r="A202" s="10"/>
      <c r="B202" s="15" t="s">
        <v>9</v>
      </c>
      <c r="C202" s="16"/>
      <c r="D202" s="4"/>
      <c r="E202" s="4"/>
      <c r="F202" s="4"/>
      <c r="G202" s="4"/>
      <c r="H202" s="4"/>
      <c r="I202" s="4"/>
      <c r="J202" s="4"/>
      <c r="K202" s="4"/>
      <c r="L202" s="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</row>
    <row r="203" spans="1:136" ht="15" outlineLevel="1">
      <c r="A203" s="25" t="s">
        <v>79</v>
      </c>
      <c r="B203" s="10" t="s">
        <v>44</v>
      </c>
      <c r="C203" s="4">
        <v>100</v>
      </c>
      <c r="D203" s="4">
        <v>100</v>
      </c>
      <c r="E203" s="4">
        <v>2.1</v>
      </c>
      <c r="F203" s="4">
        <v>2.1</v>
      </c>
      <c r="G203" s="4">
        <v>11</v>
      </c>
      <c r="H203" s="4">
        <v>11</v>
      </c>
      <c r="I203" s="4">
        <v>2.9</v>
      </c>
      <c r="J203" s="4">
        <v>2.9</v>
      </c>
      <c r="K203" s="4">
        <v>119</v>
      </c>
      <c r="L203" s="4">
        <v>119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</row>
    <row r="204" spans="1:136" ht="15" outlineLevel="1">
      <c r="A204" s="10" t="s">
        <v>407</v>
      </c>
      <c r="B204" s="10" t="s">
        <v>153</v>
      </c>
      <c r="C204" s="4">
        <v>250</v>
      </c>
      <c r="D204" s="4">
        <v>250</v>
      </c>
      <c r="E204" s="68">
        <f>ROUND(F204/D204*C204,2)</f>
        <v>3.2</v>
      </c>
      <c r="F204" s="68">
        <v>3.2</v>
      </c>
      <c r="G204" s="68">
        <f>ROUND(H204/D204*C204,2)</f>
        <v>5</v>
      </c>
      <c r="H204" s="68">
        <v>5</v>
      </c>
      <c r="I204" s="68">
        <f>ROUND(J204/D204*C204,2)</f>
        <v>12.2</v>
      </c>
      <c r="J204" s="68">
        <v>12.2</v>
      </c>
      <c r="K204" s="68">
        <f>ROUND(L204/D204*C204,2)</f>
        <v>111</v>
      </c>
      <c r="L204" s="68">
        <v>111</v>
      </c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</row>
    <row r="205" spans="1:136" ht="15" outlineLevel="1">
      <c r="A205" s="10" t="s">
        <v>156</v>
      </c>
      <c r="B205" s="10" t="s">
        <v>157</v>
      </c>
      <c r="C205" s="4">
        <v>20</v>
      </c>
      <c r="D205" s="4">
        <v>20</v>
      </c>
      <c r="E205" s="4">
        <v>1.7</v>
      </c>
      <c r="F205" s="4">
        <v>1.7</v>
      </c>
      <c r="G205" s="4">
        <v>0.2</v>
      </c>
      <c r="H205" s="4">
        <v>0.2</v>
      </c>
      <c r="I205" s="4">
        <v>10.8</v>
      </c>
      <c r="J205" s="4">
        <v>10.8</v>
      </c>
      <c r="K205" s="4">
        <v>51</v>
      </c>
      <c r="L205" s="4">
        <v>51</v>
      </c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</row>
    <row r="206" spans="1:136" ht="15" outlineLevel="1">
      <c r="A206" s="10" t="s">
        <v>245</v>
      </c>
      <c r="B206" s="10" t="s">
        <v>246</v>
      </c>
      <c r="C206" s="4">
        <v>200</v>
      </c>
      <c r="D206" s="4">
        <v>250</v>
      </c>
      <c r="E206" s="4">
        <v>14.8</v>
      </c>
      <c r="F206" s="4">
        <v>18.5</v>
      </c>
      <c r="G206" s="4">
        <v>16.5</v>
      </c>
      <c r="H206" s="4">
        <v>20.6</v>
      </c>
      <c r="I206" s="4">
        <v>34.5</v>
      </c>
      <c r="J206" s="4">
        <v>43.2</v>
      </c>
      <c r="K206" s="4">
        <v>346</v>
      </c>
      <c r="L206" s="4">
        <v>432</v>
      </c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</row>
    <row r="207" spans="1:136" s="38" customFormat="1" ht="15" outlineLevel="1">
      <c r="A207" s="45" t="s">
        <v>428</v>
      </c>
      <c r="B207" s="45" t="s">
        <v>400</v>
      </c>
      <c r="C207" s="47">
        <v>200</v>
      </c>
      <c r="D207" s="47">
        <v>200</v>
      </c>
      <c r="E207" s="47">
        <v>0.5</v>
      </c>
      <c r="F207" s="47">
        <v>0.5</v>
      </c>
      <c r="G207" s="47">
        <v>0.2</v>
      </c>
      <c r="H207" s="47">
        <v>0.2</v>
      </c>
      <c r="I207" s="47">
        <v>21.3</v>
      </c>
      <c r="J207" s="47">
        <v>21.3</v>
      </c>
      <c r="K207" s="47">
        <v>95</v>
      </c>
      <c r="L207" s="47">
        <v>95</v>
      </c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</row>
    <row r="208" spans="1:136" ht="15" outlineLevel="1">
      <c r="A208" s="10"/>
      <c r="B208" s="10" t="s">
        <v>6</v>
      </c>
      <c r="C208" s="68">
        <v>60</v>
      </c>
      <c r="D208" s="68">
        <v>80</v>
      </c>
      <c r="E208" s="68">
        <v>4.56</v>
      </c>
      <c r="F208" s="68">
        <f>ROUND(E208/C208*D208,2)</f>
        <v>6.08</v>
      </c>
      <c r="G208" s="68">
        <v>0.6</v>
      </c>
      <c r="H208" s="68">
        <f>ROUND(G208/C208*D208,2)</f>
        <v>0.8</v>
      </c>
      <c r="I208" s="68">
        <v>28.08</v>
      </c>
      <c r="J208" s="68">
        <f>ROUND(I208/C208*D208,2)</f>
        <v>37.44</v>
      </c>
      <c r="K208" s="68">
        <v>138</v>
      </c>
      <c r="L208" s="68">
        <f>ROUND(K208/C208*D208,2)</f>
        <v>184</v>
      </c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</row>
    <row r="209" spans="1:136" s="28" customFormat="1" ht="15" outlineLevel="1">
      <c r="A209" s="48"/>
      <c r="B209" s="48" t="s">
        <v>39</v>
      </c>
      <c r="C209" s="68">
        <v>40</v>
      </c>
      <c r="D209" s="68">
        <v>60</v>
      </c>
      <c r="E209" s="68">
        <v>2.64</v>
      </c>
      <c r="F209" s="68">
        <f>ROUND(E209/C209*D209,2)</f>
        <v>3.96</v>
      </c>
      <c r="G209" s="68">
        <v>0.48</v>
      </c>
      <c r="H209" s="68">
        <f>ROUND(G209/C209*D209,2)</f>
        <v>0.72</v>
      </c>
      <c r="I209" s="68">
        <v>13.36</v>
      </c>
      <c r="J209" s="68">
        <f>ROUND(I209/C209*D209,2)</f>
        <v>20.04</v>
      </c>
      <c r="K209" s="68">
        <v>69.6</v>
      </c>
      <c r="L209" s="68">
        <f>ROUND(K209/C209*D209,2)</f>
        <v>104.4</v>
      </c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</row>
    <row r="210" spans="1:136" s="26" customFormat="1" ht="15" outlineLevel="1">
      <c r="A210" s="10"/>
      <c r="B210" s="10" t="s">
        <v>7</v>
      </c>
      <c r="C210" s="4">
        <f aca="true" t="shared" si="26" ref="C210:L210">SUM(C203:C209)</f>
        <v>870</v>
      </c>
      <c r="D210" s="4">
        <f t="shared" si="26"/>
        <v>960</v>
      </c>
      <c r="E210" s="4">
        <f t="shared" si="26"/>
        <v>29.5</v>
      </c>
      <c r="F210" s="4">
        <f t="shared" si="26"/>
        <v>36.04</v>
      </c>
      <c r="G210" s="4">
        <f t="shared" si="26"/>
        <v>33.980000000000004</v>
      </c>
      <c r="H210" s="4">
        <f t="shared" si="26"/>
        <v>38.519999999999996</v>
      </c>
      <c r="I210" s="4">
        <f t="shared" si="26"/>
        <v>123.14</v>
      </c>
      <c r="J210" s="4">
        <f t="shared" si="26"/>
        <v>147.88</v>
      </c>
      <c r="K210" s="4">
        <f t="shared" si="26"/>
        <v>929.6</v>
      </c>
      <c r="L210" s="4">
        <f t="shared" si="26"/>
        <v>1096.4</v>
      </c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</row>
    <row r="211" spans="1:136" ht="15" outlineLevel="1">
      <c r="A211" s="10"/>
      <c r="B211" s="10"/>
      <c r="C211" s="4"/>
      <c r="D211" s="4"/>
      <c r="E211" s="4"/>
      <c r="F211" s="4"/>
      <c r="G211" s="4"/>
      <c r="H211" s="4"/>
      <c r="I211" s="4"/>
      <c r="J211" s="4"/>
      <c r="K211" s="4"/>
      <c r="L211" s="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</row>
    <row r="212" spans="1:136" ht="15" outlineLevel="1">
      <c r="A212" s="10"/>
      <c r="B212" s="15" t="s">
        <v>11</v>
      </c>
      <c r="C212" s="16"/>
      <c r="D212" s="4"/>
      <c r="E212" s="4"/>
      <c r="F212" s="4"/>
      <c r="G212" s="4"/>
      <c r="H212" s="4"/>
      <c r="I212" s="4"/>
      <c r="J212" s="4"/>
      <c r="K212" s="4"/>
      <c r="L212" s="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</row>
    <row r="213" spans="1:136" s="28" customFormat="1" ht="15" outlineLevel="1">
      <c r="A213" s="25" t="s">
        <v>458</v>
      </c>
      <c r="B213" s="10" t="s">
        <v>429</v>
      </c>
      <c r="C213" s="68">
        <v>200</v>
      </c>
      <c r="D213" s="68">
        <v>250</v>
      </c>
      <c r="E213" s="68">
        <f>ROUND(F213/D213*C213,2)</f>
        <v>7.12</v>
      </c>
      <c r="F213" s="68">
        <v>8.9</v>
      </c>
      <c r="G213" s="68">
        <f>ROUND(H213/D213*C213,2)</f>
        <v>8.4</v>
      </c>
      <c r="H213" s="68">
        <v>10.5</v>
      </c>
      <c r="I213" s="68">
        <f>ROUND(J213/D213*C213,2)</f>
        <v>20.48</v>
      </c>
      <c r="J213" s="68">
        <v>25.6</v>
      </c>
      <c r="K213" s="68">
        <f>ROUND(L213/D213*C213,2)</f>
        <v>186.4</v>
      </c>
      <c r="L213" s="68">
        <v>233</v>
      </c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</row>
    <row r="214" spans="1:136" ht="15" outlineLevel="1">
      <c r="A214" s="10"/>
      <c r="B214" s="10" t="s">
        <v>6</v>
      </c>
      <c r="C214" s="68">
        <v>20</v>
      </c>
      <c r="D214" s="68">
        <v>30</v>
      </c>
      <c r="E214" s="68">
        <v>1.5</v>
      </c>
      <c r="F214" s="68">
        <f>ROUND(E214/C214*D214,2)</f>
        <v>2.25</v>
      </c>
      <c r="G214" s="68">
        <v>0.2</v>
      </c>
      <c r="H214" s="68">
        <f>ROUND(G214/C214*D214,2)</f>
        <v>0.3</v>
      </c>
      <c r="I214" s="68">
        <v>9.4</v>
      </c>
      <c r="J214" s="68">
        <f>ROUND(I214/C214*D214,2)</f>
        <v>14.1</v>
      </c>
      <c r="K214" s="68">
        <v>46</v>
      </c>
      <c r="L214" s="68">
        <f>ROUND(K214/C214*D214,2)</f>
        <v>69</v>
      </c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</row>
    <row r="215" spans="1:136" ht="15" outlineLevel="1">
      <c r="A215" s="10" t="s">
        <v>431</v>
      </c>
      <c r="B215" s="10" t="s">
        <v>430</v>
      </c>
      <c r="C215" s="4">
        <v>70</v>
      </c>
      <c r="D215" s="4">
        <v>70</v>
      </c>
      <c r="E215" s="4">
        <v>9</v>
      </c>
      <c r="F215" s="4">
        <v>9</v>
      </c>
      <c r="G215" s="4">
        <v>6.8</v>
      </c>
      <c r="H215" s="4">
        <v>6.8</v>
      </c>
      <c r="I215" s="4">
        <v>23.3</v>
      </c>
      <c r="J215" s="4">
        <v>23.3</v>
      </c>
      <c r="K215" s="4">
        <v>190</v>
      </c>
      <c r="L215" s="4">
        <v>190</v>
      </c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</row>
    <row r="216" spans="1:136" s="38" customFormat="1" ht="15" customHeight="1" outlineLevel="1">
      <c r="A216" s="45" t="s">
        <v>105</v>
      </c>
      <c r="B216" s="45" t="s">
        <v>247</v>
      </c>
      <c r="C216" s="47">
        <v>200</v>
      </c>
      <c r="D216" s="47">
        <v>200</v>
      </c>
      <c r="E216" s="47">
        <v>0.75</v>
      </c>
      <c r="F216" s="47">
        <v>0.75</v>
      </c>
      <c r="G216" s="47">
        <v>0</v>
      </c>
      <c r="H216" s="47">
        <v>0</v>
      </c>
      <c r="I216" s="47">
        <v>16.2</v>
      </c>
      <c r="J216" s="47">
        <v>16.2</v>
      </c>
      <c r="K216" s="47">
        <v>68</v>
      </c>
      <c r="L216" s="47">
        <v>68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</row>
    <row r="217" spans="1:136" ht="15" outlineLevel="1">
      <c r="A217" s="10"/>
      <c r="B217" s="10" t="s">
        <v>7</v>
      </c>
      <c r="C217" s="4">
        <f aca="true" t="shared" si="27" ref="C217:L217">SUM(C213:C216)</f>
        <v>490</v>
      </c>
      <c r="D217" s="4">
        <f t="shared" si="27"/>
        <v>550</v>
      </c>
      <c r="E217" s="4">
        <f t="shared" si="27"/>
        <v>18.37</v>
      </c>
      <c r="F217" s="4">
        <f t="shared" si="27"/>
        <v>20.9</v>
      </c>
      <c r="G217" s="4">
        <f t="shared" si="27"/>
        <v>15.399999999999999</v>
      </c>
      <c r="H217" s="4">
        <f t="shared" si="27"/>
        <v>17.6</v>
      </c>
      <c r="I217" s="4">
        <f t="shared" si="27"/>
        <v>69.38000000000001</v>
      </c>
      <c r="J217" s="4">
        <f t="shared" si="27"/>
        <v>79.2</v>
      </c>
      <c r="K217" s="4">
        <f t="shared" si="27"/>
        <v>490.4</v>
      </c>
      <c r="L217" s="4">
        <f t="shared" si="27"/>
        <v>560</v>
      </c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</row>
    <row r="218" spans="1:136" ht="15" outlineLevel="1">
      <c r="A218" s="10"/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</row>
    <row r="219" spans="1:136" s="38" customFormat="1" ht="15" outlineLevel="1">
      <c r="A219" s="45"/>
      <c r="B219" s="51" t="s">
        <v>13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</row>
    <row r="220" spans="1:136" ht="30" outlineLevel="1">
      <c r="A220" s="31" t="s">
        <v>412</v>
      </c>
      <c r="B220" s="10" t="s">
        <v>200</v>
      </c>
      <c r="C220" s="4">
        <v>70</v>
      </c>
      <c r="D220" s="4">
        <v>80</v>
      </c>
      <c r="E220" s="4">
        <v>1.26</v>
      </c>
      <c r="F220" s="4">
        <v>1.4</v>
      </c>
      <c r="G220" s="4">
        <v>4.34</v>
      </c>
      <c r="H220" s="4">
        <v>5</v>
      </c>
      <c r="I220" s="4">
        <v>8.4</v>
      </c>
      <c r="J220" s="4">
        <v>9.6</v>
      </c>
      <c r="K220" s="4">
        <v>80</v>
      </c>
      <c r="L220" s="4">
        <v>91.2</v>
      </c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</row>
    <row r="221" spans="1:136" ht="15" outlineLevel="1">
      <c r="A221" s="57" t="s">
        <v>198</v>
      </c>
      <c r="B221" s="48" t="s">
        <v>199</v>
      </c>
      <c r="C221" s="49">
        <v>200</v>
      </c>
      <c r="D221" s="49">
        <v>200</v>
      </c>
      <c r="E221" s="49">
        <v>22.6</v>
      </c>
      <c r="F221" s="49">
        <v>22.6</v>
      </c>
      <c r="G221" s="49">
        <v>3.8</v>
      </c>
      <c r="H221" s="49">
        <v>3.8</v>
      </c>
      <c r="I221" s="49">
        <v>10</v>
      </c>
      <c r="J221" s="49">
        <v>10</v>
      </c>
      <c r="K221" s="49">
        <v>164</v>
      </c>
      <c r="L221" s="49">
        <v>164</v>
      </c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</row>
    <row r="222" spans="1:136" ht="15" outlineLevel="1">
      <c r="A222" s="10" t="s">
        <v>95</v>
      </c>
      <c r="B222" s="10" t="s">
        <v>32</v>
      </c>
      <c r="C222" s="4">
        <v>200</v>
      </c>
      <c r="D222" s="4">
        <v>200</v>
      </c>
      <c r="E222" s="47">
        <v>1.4</v>
      </c>
      <c r="F222" s="47">
        <v>1.4</v>
      </c>
      <c r="G222" s="47">
        <v>0.2</v>
      </c>
      <c r="H222" s="47">
        <v>0.2</v>
      </c>
      <c r="I222" s="47">
        <v>26.4</v>
      </c>
      <c r="J222" s="47">
        <v>26.4</v>
      </c>
      <c r="K222" s="47">
        <v>107.84</v>
      </c>
      <c r="L222" s="47">
        <v>107.84</v>
      </c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</row>
    <row r="223" spans="1:136" ht="15" customHeight="1" outlineLevel="1">
      <c r="A223" s="10"/>
      <c r="B223" s="10" t="s">
        <v>6</v>
      </c>
      <c r="C223" s="68">
        <v>50</v>
      </c>
      <c r="D223" s="68">
        <v>60</v>
      </c>
      <c r="E223" s="68">
        <v>3.8</v>
      </c>
      <c r="F223" s="68">
        <f>ROUND(E223/C223*D223,2)</f>
        <v>4.56</v>
      </c>
      <c r="G223" s="68">
        <v>0.5</v>
      </c>
      <c r="H223" s="68">
        <f>ROUND(G223/C223*D223,2)</f>
        <v>0.6</v>
      </c>
      <c r="I223" s="68">
        <v>23.4</v>
      </c>
      <c r="J223" s="68">
        <f>ROUND(I223/C223*D223,2)</f>
        <v>28.08</v>
      </c>
      <c r="K223" s="68">
        <v>115</v>
      </c>
      <c r="L223" s="68">
        <f>ROUND(K223/C223*D223,2)</f>
        <v>138</v>
      </c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</row>
    <row r="224" spans="1:136" ht="15" customHeight="1" outlineLevel="1">
      <c r="A224" s="48"/>
      <c r="B224" s="48" t="s">
        <v>39</v>
      </c>
      <c r="C224" s="68">
        <v>40</v>
      </c>
      <c r="D224" s="68">
        <v>60</v>
      </c>
      <c r="E224" s="68">
        <v>2.64</v>
      </c>
      <c r="F224" s="68">
        <f>ROUND(E224/C224*D224,2)</f>
        <v>3.96</v>
      </c>
      <c r="G224" s="68">
        <v>0.48</v>
      </c>
      <c r="H224" s="68">
        <f>ROUND(G224/C224*D224,2)</f>
        <v>0.72</v>
      </c>
      <c r="I224" s="68">
        <v>13.36</v>
      </c>
      <c r="J224" s="68">
        <f>ROUND(I224/C224*D224,2)</f>
        <v>20.04</v>
      </c>
      <c r="K224" s="68">
        <v>69.6</v>
      </c>
      <c r="L224" s="68">
        <f>ROUND(K224/C224*D224,2)</f>
        <v>104.4</v>
      </c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</row>
    <row r="225" spans="1:136" ht="15" customHeight="1" outlineLevel="1">
      <c r="A225" s="10"/>
      <c r="B225" s="10" t="s">
        <v>7</v>
      </c>
      <c r="C225" s="4">
        <f aca="true" t="shared" si="28" ref="C225:L225">SUM(C220:C224)</f>
        <v>560</v>
      </c>
      <c r="D225" s="4">
        <f t="shared" si="28"/>
        <v>600</v>
      </c>
      <c r="E225" s="4">
        <f t="shared" si="28"/>
        <v>31.700000000000003</v>
      </c>
      <c r="F225" s="4">
        <f t="shared" si="28"/>
        <v>33.919999999999995</v>
      </c>
      <c r="G225" s="4">
        <f t="shared" si="28"/>
        <v>9.32</v>
      </c>
      <c r="H225" s="4">
        <f t="shared" si="28"/>
        <v>10.32</v>
      </c>
      <c r="I225" s="4">
        <f t="shared" si="28"/>
        <v>81.55999999999999</v>
      </c>
      <c r="J225" s="4">
        <f t="shared" si="28"/>
        <v>94.12</v>
      </c>
      <c r="K225" s="4">
        <f t="shared" si="28"/>
        <v>536.44</v>
      </c>
      <c r="L225" s="4">
        <f t="shared" si="28"/>
        <v>605.4399999999999</v>
      </c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</row>
    <row r="226" spans="1:136" ht="15" outlineLevel="1">
      <c r="A226" s="10"/>
      <c r="B226" s="10"/>
      <c r="C226" s="4"/>
      <c r="D226" s="4"/>
      <c r="E226" s="4"/>
      <c r="F226" s="4"/>
      <c r="G226" s="4"/>
      <c r="H226" s="4"/>
      <c r="I226" s="4"/>
      <c r="J226" s="4"/>
      <c r="K226" s="4"/>
      <c r="L226" s="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</row>
    <row r="227" spans="1:136" ht="15" outlineLevel="1">
      <c r="A227" s="10"/>
      <c r="B227" s="15" t="s">
        <v>29</v>
      </c>
      <c r="C227" s="16"/>
      <c r="D227" s="4"/>
      <c r="E227" s="4"/>
      <c r="F227" s="4"/>
      <c r="G227" s="4"/>
      <c r="H227" s="4"/>
      <c r="I227" s="4"/>
      <c r="J227" s="4"/>
      <c r="K227" s="4"/>
      <c r="L227" s="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</row>
    <row r="228" spans="1:136" ht="15" outlineLevel="1">
      <c r="A228" s="10"/>
      <c r="B228" s="10" t="s">
        <v>16</v>
      </c>
      <c r="C228" s="4">
        <v>200</v>
      </c>
      <c r="D228" s="4">
        <v>200</v>
      </c>
      <c r="E228" s="4">
        <v>5.8</v>
      </c>
      <c r="F228" s="4">
        <v>5.8</v>
      </c>
      <c r="G228" s="4">
        <v>6.4</v>
      </c>
      <c r="H228" s="4">
        <v>6.4</v>
      </c>
      <c r="I228" s="4">
        <v>8</v>
      </c>
      <c r="J228" s="4">
        <v>8</v>
      </c>
      <c r="K228" s="4">
        <v>117</v>
      </c>
      <c r="L228" s="4">
        <v>117</v>
      </c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</row>
    <row r="229" spans="1:136" ht="15" outlineLevel="1">
      <c r="A229" s="10"/>
      <c r="B229" s="10" t="s">
        <v>7</v>
      </c>
      <c r="C229" s="4">
        <f aca="true" t="shared" si="29" ref="C229:L229">SUM(C228:C228)</f>
        <v>200</v>
      </c>
      <c r="D229" s="4">
        <f t="shared" si="29"/>
        <v>200</v>
      </c>
      <c r="E229" s="4">
        <f t="shared" si="29"/>
        <v>5.8</v>
      </c>
      <c r="F229" s="4">
        <f t="shared" si="29"/>
        <v>5.8</v>
      </c>
      <c r="G229" s="4">
        <f t="shared" si="29"/>
        <v>6.4</v>
      </c>
      <c r="H229" s="4">
        <f t="shared" si="29"/>
        <v>6.4</v>
      </c>
      <c r="I229" s="4">
        <f t="shared" si="29"/>
        <v>8</v>
      </c>
      <c r="J229" s="4">
        <f t="shared" si="29"/>
        <v>8</v>
      </c>
      <c r="K229" s="4">
        <f t="shared" si="29"/>
        <v>117</v>
      </c>
      <c r="L229" s="4">
        <f t="shared" si="29"/>
        <v>117</v>
      </c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</row>
    <row r="230" spans="1:136" ht="15">
      <c r="A230" s="29"/>
      <c r="B230" s="22" t="s">
        <v>17</v>
      </c>
      <c r="C230" s="23">
        <f aca="true" t="shared" si="30" ref="C230:L230">C196+C200+C210+C217+C225+C229</f>
        <v>2820</v>
      </c>
      <c r="D230" s="23">
        <f t="shared" si="30"/>
        <v>3090</v>
      </c>
      <c r="E230" s="23">
        <f t="shared" si="30"/>
        <v>108.07000000000001</v>
      </c>
      <c r="F230" s="23">
        <f t="shared" si="30"/>
        <v>123.50999999999998</v>
      </c>
      <c r="G230" s="23">
        <f t="shared" si="30"/>
        <v>82</v>
      </c>
      <c r="H230" s="23">
        <f t="shared" si="30"/>
        <v>93.09</v>
      </c>
      <c r="I230" s="23">
        <f t="shared" si="30"/>
        <v>384.98</v>
      </c>
      <c r="J230" s="23">
        <f t="shared" si="30"/>
        <v>447.25</v>
      </c>
      <c r="K230" s="23">
        <f t="shared" si="30"/>
        <v>2730.1400000000003</v>
      </c>
      <c r="L230" s="23">
        <f t="shared" si="30"/>
        <v>3143.84</v>
      </c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</row>
    <row r="231" spans="1:136" ht="15">
      <c r="A231" s="10"/>
      <c r="B231" s="10"/>
      <c r="C231" s="4"/>
      <c r="D231" s="4"/>
      <c r="E231" s="4"/>
      <c r="F231" s="4"/>
      <c r="G231" s="4"/>
      <c r="H231" s="4"/>
      <c r="I231" s="4"/>
      <c r="J231" s="4"/>
      <c r="K231" s="4"/>
      <c r="L231" s="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</row>
    <row r="232" spans="1:136" ht="15">
      <c r="A232" s="10"/>
      <c r="B232" s="13" t="s">
        <v>30</v>
      </c>
      <c r="C232" s="14"/>
      <c r="D232" s="4"/>
      <c r="E232" s="4"/>
      <c r="F232" s="4"/>
      <c r="G232" s="4"/>
      <c r="H232" s="4"/>
      <c r="I232" s="4"/>
      <c r="J232" s="4"/>
      <c r="K232" s="4"/>
      <c r="L232" s="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</row>
    <row r="233" spans="1:136" ht="15" outlineLevel="1">
      <c r="A233" s="10"/>
      <c r="B233" s="15" t="s">
        <v>5</v>
      </c>
      <c r="C233" s="16"/>
      <c r="D233" s="4"/>
      <c r="E233" s="4"/>
      <c r="F233" s="4"/>
      <c r="G233" s="4"/>
      <c r="H233" s="4"/>
      <c r="I233" s="4"/>
      <c r="J233" s="4"/>
      <c r="K233" s="4"/>
      <c r="L233" s="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</row>
    <row r="234" spans="1:136" ht="15" customHeight="1" outlineLevel="1">
      <c r="A234" s="10" t="s">
        <v>83</v>
      </c>
      <c r="B234" s="10" t="s">
        <v>279</v>
      </c>
      <c r="C234" s="4">
        <v>10</v>
      </c>
      <c r="D234" s="4">
        <v>10</v>
      </c>
      <c r="E234" s="4">
        <v>2.6</v>
      </c>
      <c r="F234" s="4">
        <v>2.6</v>
      </c>
      <c r="G234" s="4">
        <v>2.7</v>
      </c>
      <c r="H234" s="4">
        <v>2.7</v>
      </c>
      <c r="I234" s="4">
        <v>0</v>
      </c>
      <c r="J234" s="4">
        <v>0</v>
      </c>
      <c r="K234" s="4">
        <v>35</v>
      </c>
      <c r="L234" s="4">
        <v>35</v>
      </c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</row>
    <row r="235" spans="1:136" ht="15" customHeight="1" outlineLevel="1">
      <c r="A235" s="10" t="s">
        <v>84</v>
      </c>
      <c r="B235" s="10" t="s">
        <v>51</v>
      </c>
      <c r="C235" s="4">
        <v>200</v>
      </c>
      <c r="D235" s="4">
        <v>250</v>
      </c>
      <c r="E235" s="4">
        <v>5</v>
      </c>
      <c r="F235" s="4">
        <v>6.2</v>
      </c>
      <c r="G235" s="4">
        <v>5.9</v>
      </c>
      <c r="H235" s="4">
        <v>7.37</v>
      </c>
      <c r="I235" s="4">
        <v>25.6</v>
      </c>
      <c r="J235" s="4">
        <v>32</v>
      </c>
      <c r="K235" s="4">
        <v>175</v>
      </c>
      <c r="L235" s="4">
        <v>218.7</v>
      </c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</row>
    <row r="236" spans="1:14" s="1" customFormat="1" ht="15" outlineLevel="1">
      <c r="A236" s="38" t="s">
        <v>95</v>
      </c>
      <c r="B236" s="10" t="s">
        <v>421</v>
      </c>
      <c r="C236" s="68">
        <v>30</v>
      </c>
      <c r="D236" s="68">
        <v>30</v>
      </c>
      <c r="E236" s="68">
        <v>0.15</v>
      </c>
      <c r="F236" s="68">
        <v>0.15</v>
      </c>
      <c r="G236" s="68">
        <v>0</v>
      </c>
      <c r="H236" s="68">
        <f>ROUND(G236/C236*D236,2)</f>
        <v>0</v>
      </c>
      <c r="I236" s="68">
        <v>21.5</v>
      </c>
      <c r="J236" s="68">
        <v>21.5</v>
      </c>
      <c r="K236" s="68">
        <v>83.4</v>
      </c>
      <c r="L236" s="68">
        <v>83.4</v>
      </c>
      <c r="M236" s="5"/>
      <c r="N236" s="5"/>
    </row>
    <row r="237" spans="1:136" ht="15" outlineLevel="1">
      <c r="A237" s="10" t="s">
        <v>103</v>
      </c>
      <c r="B237" s="10" t="s">
        <v>19</v>
      </c>
      <c r="C237" s="4">
        <v>10</v>
      </c>
      <c r="D237" s="4">
        <v>10</v>
      </c>
      <c r="E237" s="4">
        <v>0.08</v>
      </c>
      <c r="F237" s="4">
        <v>0.08</v>
      </c>
      <c r="G237" s="4">
        <v>7.25</v>
      </c>
      <c r="H237" s="4">
        <v>7.25</v>
      </c>
      <c r="I237" s="4">
        <v>0.13</v>
      </c>
      <c r="J237" s="4">
        <v>0.13</v>
      </c>
      <c r="K237" s="4">
        <v>66.06</v>
      </c>
      <c r="L237" s="4">
        <v>66.06</v>
      </c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</row>
    <row r="238" spans="1:136" ht="15" outlineLevel="1">
      <c r="A238" s="10" t="s">
        <v>277</v>
      </c>
      <c r="B238" s="10" t="s">
        <v>242</v>
      </c>
      <c r="C238" s="4">
        <v>200</v>
      </c>
      <c r="D238" s="4">
        <v>200</v>
      </c>
      <c r="E238" s="4">
        <v>3</v>
      </c>
      <c r="F238" s="4">
        <v>3</v>
      </c>
      <c r="G238" s="4">
        <v>2.9</v>
      </c>
      <c r="H238" s="4">
        <v>2.9</v>
      </c>
      <c r="I238" s="4">
        <v>9.5</v>
      </c>
      <c r="J238" s="4">
        <v>9.5</v>
      </c>
      <c r="K238" s="4">
        <v>78</v>
      </c>
      <c r="L238" s="4">
        <v>78</v>
      </c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</row>
    <row r="239" spans="1:136" ht="15" customHeight="1" outlineLevel="1">
      <c r="A239" s="10"/>
      <c r="B239" s="10" t="s">
        <v>6</v>
      </c>
      <c r="C239" s="68">
        <v>50</v>
      </c>
      <c r="D239" s="68">
        <v>50</v>
      </c>
      <c r="E239" s="68">
        <v>3.8</v>
      </c>
      <c r="F239" s="68">
        <v>3.8</v>
      </c>
      <c r="G239" s="68">
        <v>0.5</v>
      </c>
      <c r="H239" s="68">
        <v>0.5</v>
      </c>
      <c r="I239" s="68">
        <v>23.4</v>
      </c>
      <c r="J239" s="68">
        <v>23.4</v>
      </c>
      <c r="K239" s="68">
        <v>115</v>
      </c>
      <c r="L239" s="68">
        <v>115</v>
      </c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</row>
    <row r="240" spans="1:136" ht="15" outlineLevel="1">
      <c r="A240" s="10"/>
      <c r="B240" s="10" t="s">
        <v>7</v>
      </c>
      <c r="C240" s="4">
        <f aca="true" t="shared" si="31" ref="C240:J240">SUM(C234:C239)</f>
        <v>500</v>
      </c>
      <c r="D240" s="4">
        <f t="shared" si="31"/>
        <v>550</v>
      </c>
      <c r="E240" s="4">
        <f t="shared" si="31"/>
        <v>14.629999999999999</v>
      </c>
      <c r="F240" s="4">
        <f t="shared" si="31"/>
        <v>15.830000000000002</v>
      </c>
      <c r="G240" s="4">
        <f t="shared" si="31"/>
        <v>19.25</v>
      </c>
      <c r="H240" s="4">
        <f t="shared" si="31"/>
        <v>20.72</v>
      </c>
      <c r="I240" s="4">
        <f t="shared" si="31"/>
        <v>80.13</v>
      </c>
      <c r="J240" s="4">
        <f t="shared" si="31"/>
        <v>86.53</v>
      </c>
      <c r="K240" s="4">
        <f>SUM(K234:K239)</f>
        <v>552.46</v>
      </c>
      <c r="L240" s="4">
        <f>SUM(L234:L239)</f>
        <v>596.1600000000001</v>
      </c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</row>
    <row r="241" spans="1:136" ht="15" customHeight="1" outlineLevel="1">
      <c r="A241" s="10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</row>
    <row r="242" spans="1:136" ht="15.75" customHeight="1" outlineLevel="1">
      <c r="A242" s="10"/>
      <c r="B242" s="15" t="s">
        <v>20</v>
      </c>
      <c r="C242" s="16"/>
      <c r="D242" s="4"/>
      <c r="E242" s="4"/>
      <c r="F242" s="4"/>
      <c r="G242" s="4"/>
      <c r="H242" s="4"/>
      <c r="I242" s="4"/>
      <c r="J242" s="4"/>
      <c r="K242" s="4"/>
      <c r="L242" s="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</row>
    <row r="243" spans="1:136" ht="15" outlineLevel="1">
      <c r="A243" s="10"/>
      <c r="B243" s="10" t="s">
        <v>50</v>
      </c>
      <c r="C243" s="4">
        <v>200</v>
      </c>
      <c r="D243" s="4">
        <v>230</v>
      </c>
      <c r="E243" s="4">
        <v>0.8</v>
      </c>
      <c r="F243" s="4">
        <v>0.9</v>
      </c>
      <c r="G243" s="4">
        <v>0.8</v>
      </c>
      <c r="H243" s="4">
        <v>0.9</v>
      </c>
      <c r="I243" s="4">
        <v>19.6</v>
      </c>
      <c r="J243" s="4">
        <v>22.5</v>
      </c>
      <c r="K243" s="4">
        <v>90.2</v>
      </c>
      <c r="L243" s="4">
        <v>104</v>
      </c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</row>
    <row r="244" spans="1:136" ht="15.75" customHeight="1" outlineLevel="1">
      <c r="A244" s="10"/>
      <c r="B244" s="10" t="s">
        <v>7</v>
      </c>
      <c r="C244" s="4">
        <v>200</v>
      </c>
      <c r="D244" s="4">
        <v>230</v>
      </c>
      <c r="E244" s="4">
        <v>0.8</v>
      </c>
      <c r="F244" s="4">
        <v>0.9</v>
      </c>
      <c r="G244" s="4">
        <v>0.8</v>
      </c>
      <c r="H244" s="4">
        <v>0.9</v>
      </c>
      <c r="I244" s="4">
        <v>19.6</v>
      </c>
      <c r="J244" s="4">
        <v>22.5</v>
      </c>
      <c r="K244" s="4">
        <v>90.2</v>
      </c>
      <c r="L244" s="4">
        <v>104</v>
      </c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</row>
    <row r="245" spans="1:136" ht="15" customHeight="1" outlineLevel="1">
      <c r="A245" s="10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</row>
    <row r="246" spans="1:136" s="38" customFormat="1" ht="15" outlineLevel="1">
      <c r="A246" s="45"/>
      <c r="B246" s="51" t="s">
        <v>9</v>
      </c>
      <c r="C246" s="54"/>
      <c r="D246" s="47"/>
      <c r="E246" s="47"/>
      <c r="F246" s="47"/>
      <c r="G246" s="47"/>
      <c r="H246" s="47"/>
      <c r="I246" s="47"/>
      <c r="J246" s="47"/>
      <c r="K246" s="47"/>
      <c r="L246" s="47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</row>
    <row r="247" spans="1:136" ht="15" outlineLevel="1">
      <c r="A247" s="10" t="s">
        <v>164</v>
      </c>
      <c r="B247" s="10" t="s">
        <v>160</v>
      </c>
      <c r="C247" s="4">
        <v>100</v>
      </c>
      <c r="D247" s="4">
        <v>100</v>
      </c>
      <c r="E247" s="4">
        <v>1.2</v>
      </c>
      <c r="F247" s="4">
        <v>1.2</v>
      </c>
      <c r="G247" s="4">
        <v>5</v>
      </c>
      <c r="H247" s="4">
        <v>5</v>
      </c>
      <c r="I247" s="4">
        <v>7.4</v>
      </c>
      <c r="J247" s="4">
        <v>7.4</v>
      </c>
      <c r="K247" s="4">
        <v>73.3</v>
      </c>
      <c r="L247" s="4">
        <v>73.3</v>
      </c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</row>
    <row r="248" spans="1:136" ht="15" outlineLevel="1">
      <c r="A248" s="48" t="s">
        <v>396</v>
      </c>
      <c r="B248" s="48" t="s">
        <v>36</v>
      </c>
      <c r="C248" s="49">
        <v>250</v>
      </c>
      <c r="D248" s="49">
        <v>250</v>
      </c>
      <c r="E248" s="49">
        <v>2.1</v>
      </c>
      <c r="F248" s="58">
        <v>2.1</v>
      </c>
      <c r="G248" s="49">
        <v>5.3</v>
      </c>
      <c r="H248" s="49">
        <v>5.3</v>
      </c>
      <c r="I248" s="49">
        <v>10.5</v>
      </c>
      <c r="J248" s="49">
        <v>10.5</v>
      </c>
      <c r="K248" s="49">
        <v>103</v>
      </c>
      <c r="L248" s="49">
        <v>103</v>
      </c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</row>
    <row r="249" spans="1:136" ht="15" outlineLevel="1">
      <c r="A249" s="10" t="s">
        <v>381</v>
      </c>
      <c r="B249" s="10" t="s">
        <v>382</v>
      </c>
      <c r="C249" s="4">
        <v>20</v>
      </c>
      <c r="D249" s="4">
        <v>20</v>
      </c>
      <c r="E249" s="4">
        <v>4.7</v>
      </c>
      <c r="F249" s="4">
        <v>4.7</v>
      </c>
      <c r="G249" s="4">
        <v>4.5</v>
      </c>
      <c r="H249" s="4">
        <v>4.5</v>
      </c>
      <c r="I249" s="4">
        <v>0.04</v>
      </c>
      <c r="J249" s="4">
        <v>0.04</v>
      </c>
      <c r="K249" s="4">
        <v>59.4</v>
      </c>
      <c r="L249" s="4">
        <v>59.4</v>
      </c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</row>
    <row r="250" spans="1:136" s="38" customFormat="1" ht="15" outlineLevel="1">
      <c r="A250" s="45" t="s">
        <v>201</v>
      </c>
      <c r="B250" s="45" t="s">
        <v>202</v>
      </c>
      <c r="C250" s="47">
        <v>100</v>
      </c>
      <c r="D250" s="47">
        <v>100</v>
      </c>
      <c r="E250" s="47">
        <v>19.8</v>
      </c>
      <c r="F250" s="47">
        <v>19.8</v>
      </c>
      <c r="G250" s="47">
        <v>22.7</v>
      </c>
      <c r="H250" s="47">
        <v>22.7</v>
      </c>
      <c r="I250" s="47">
        <v>4.4</v>
      </c>
      <c r="J250" s="47">
        <v>4.4</v>
      </c>
      <c r="K250" s="47">
        <v>302</v>
      </c>
      <c r="L250" s="47">
        <v>302</v>
      </c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</row>
    <row r="251" spans="1:136" ht="30" outlineLevel="1">
      <c r="A251" s="10" t="s">
        <v>470</v>
      </c>
      <c r="B251" s="10" t="s">
        <v>469</v>
      </c>
      <c r="C251" s="4">
        <v>150</v>
      </c>
      <c r="D251" s="4">
        <v>200</v>
      </c>
      <c r="E251" s="4">
        <v>3.6</v>
      </c>
      <c r="F251" s="4">
        <v>4.8</v>
      </c>
      <c r="G251" s="4">
        <v>10</v>
      </c>
      <c r="H251" s="4">
        <v>13.3</v>
      </c>
      <c r="I251" s="4">
        <v>9.8</v>
      </c>
      <c r="J251" s="4">
        <v>13</v>
      </c>
      <c r="K251" s="4">
        <v>143.6</v>
      </c>
      <c r="L251" s="4">
        <v>191.6</v>
      </c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</row>
    <row r="252" spans="1:136" s="59" customFormat="1" ht="15" outlineLevel="1">
      <c r="A252" s="45" t="s">
        <v>252</v>
      </c>
      <c r="B252" s="45" t="s">
        <v>159</v>
      </c>
      <c r="C252" s="47">
        <v>200</v>
      </c>
      <c r="D252" s="47">
        <v>200</v>
      </c>
      <c r="E252" s="47">
        <v>1</v>
      </c>
      <c r="F252" s="47">
        <v>1</v>
      </c>
      <c r="G252" s="47">
        <v>0.1</v>
      </c>
      <c r="H252" s="47">
        <v>0.1</v>
      </c>
      <c r="I252" s="47">
        <v>19.8</v>
      </c>
      <c r="J252" s="47">
        <v>19.8</v>
      </c>
      <c r="K252" s="47">
        <v>88</v>
      </c>
      <c r="L252" s="47">
        <v>88</v>
      </c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</row>
    <row r="253" spans="1:136" ht="15" outlineLevel="1">
      <c r="A253" s="10"/>
      <c r="B253" s="10" t="s">
        <v>6</v>
      </c>
      <c r="C253" s="68">
        <v>65</v>
      </c>
      <c r="D253" s="68">
        <v>80</v>
      </c>
      <c r="E253" s="68">
        <f>ROUND(F253/D253*C253,2)</f>
        <v>4.94</v>
      </c>
      <c r="F253" s="68">
        <v>6.08</v>
      </c>
      <c r="G253" s="68">
        <f>ROUND(H253/D253*C253,2)</f>
        <v>0.65</v>
      </c>
      <c r="H253" s="68">
        <v>0.8</v>
      </c>
      <c r="I253" s="68">
        <f>ROUND(J253/D253*C253,2)</f>
        <v>30.42</v>
      </c>
      <c r="J253" s="68">
        <v>37.44</v>
      </c>
      <c r="K253" s="68">
        <f>ROUND(L253/D253*C253,2)</f>
        <v>149.5</v>
      </c>
      <c r="L253" s="68">
        <v>184</v>
      </c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</row>
    <row r="254" spans="1:136" ht="15" outlineLevel="1">
      <c r="A254" s="48"/>
      <c r="B254" s="48" t="s">
        <v>10</v>
      </c>
      <c r="C254" s="68">
        <v>40</v>
      </c>
      <c r="D254" s="68">
        <v>70</v>
      </c>
      <c r="E254" s="68">
        <v>2.64</v>
      </c>
      <c r="F254" s="68">
        <f>ROUND(E254/C254*D254,2)</f>
        <v>4.62</v>
      </c>
      <c r="G254" s="68">
        <v>0.48</v>
      </c>
      <c r="H254" s="68">
        <f>ROUND(G254/C254*D254,2)</f>
        <v>0.84</v>
      </c>
      <c r="I254" s="68">
        <v>13.4</v>
      </c>
      <c r="J254" s="68">
        <v>23.4</v>
      </c>
      <c r="K254" s="68">
        <v>69.6</v>
      </c>
      <c r="L254" s="68">
        <v>122</v>
      </c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</row>
    <row r="255" spans="1:136" ht="15" outlineLevel="1">
      <c r="A255" s="10"/>
      <c r="B255" s="10" t="s">
        <v>7</v>
      </c>
      <c r="C255" s="4">
        <f aca="true" t="shared" si="32" ref="C255:L255">SUM(C247:C254)</f>
        <v>925</v>
      </c>
      <c r="D255" s="4">
        <f t="shared" si="32"/>
        <v>1020</v>
      </c>
      <c r="E255" s="4">
        <f t="shared" si="32"/>
        <v>39.980000000000004</v>
      </c>
      <c r="F255" s="4">
        <f t="shared" si="32"/>
        <v>44.3</v>
      </c>
      <c r="G255" s="4">
        <f t="shared" si="32"/>
        <v>48.73</v>
      </c>
      <c r="H255" s="4">
        <f t="shared" si="32"/>
        <v>52.54</v>
      </c>
      <c r="I255" s="4">
        <f t="shared" si="32"/>
        <v>95.76</v>
      </c>
      <c r="J255" s="4">
        <f t="shared" si="32"/>
        <v>115.97999999999999</v>
      </c>
      <c r="K255" s="4">
        <f t="shared" si="32"/>
        <v>988.4000000000001</v>
      </c>
      <c r="L255" s="4">
        <f t="shared" si="32"/>
        <v>1123.3000000000002</v>
      </c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</row>
    <row r="256" spans="1:136" ht="15" outlineLevel="1">
      <c r="A256" s="10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</row>
    <row r="257" spans="1:136" ht="15" outlineLevel="1">
      <c r="A257" s="10"/>
      <c r="B257" s="15" t="s">
        <v>11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</row>
    <row r="258" spans="1:136" ht="15" outlineLevel="1">
      <c r="A258" s="3">
        <v>73</v>
      </c>
      <c r="B258" s="10" t="s">
        <v>264</v>
      </c>
      <c r="C258" s="4">
        <v>100</v>
      </c>
      <c r="D258" s="4">
        <v>100</v>
      </c>
      <c r="E258" s="4">
        <v>13.39</v>
      </c>
      <c r="F258" s="4">
        <v>13.39</v>
      </c>
      <c r="G258" s="4">
        <v>12.63</v>
      </c>
      <c r="H258" s="4">
        <v>12.63</v>
      </c>
      <c r="I258" s="4">
        <v>25.9</v>
      </c>
      <c r="J258" s="4">
        <v>25.9</v>
      </c>
      <c r="K258" s="4">
        <v>271</v>
      </c>
      <c r="L258" s="4">
        <v>271</v>
      </c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</row>
    <row r="259" spans="1:136" ht="15" outlineLevel="1">
      <c r="A259" s="10" t="s">
        <v>285</v>
      </c>
      <c r="B259" s="10" t="s">
        <v>158</v>
      </c>
      <c r="C259" s="4">
        <v>200</v>
      </c>
      <c r="D259" s="4">
        <v>200</v>
      </c>
      <c r="E259" s="4">
        <v>0.1</v>
      </c>
      <c r="F259" s="4">
        <v>0.1</v>
      </c>
      <c r="G259" s="4">
        <v>0</v>
      </c>
      <c r="H259" s="4">
        <v>0</v>
      </c>
      <c r="I259" s="4">
        <v>9.8</v>
      </c>
      <c r="J259" s="4">
        <v>9.8</v>
      </c>
      <c r="K259" s="4">
        <v>38</v>
      </c>
      <c r="L259" s="4">
        <v>38</v>
      </c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</row>
    <row r="260" spans="1:136" ht="15" outlineLevel="1">
      <c r="A260" s="10" t="s">
        <v>238</v>
      </c>
      <c r="B260" s="10" t="s">
        <v>131</v>
      </c>
      <c r="C260" s="4">
        <v>30</v>
      </c>
      <c r="D260" s="4">
        <v>50</v>
      </c>
      <c r="E260" s="4">
        <v>0</v>
      </c>
      <c r="F260" s="4">
        <v>0</v>
      </c>
      <c r="G260" s="4">
        <v>0</v>
      </c>
      <c r="H260" s="4">
        <v>0</v>
      </c>
      <c r="I260" s="4">
        <v>23.9</v>
      </c>
      <c r="J260" s="4">
        <v>39.8</v>
      </c>
      <c r="K260" s="4">
        <v>96.6</v>
      </c>
      <c r="L260" s="4">
        <v>161</v>
      </c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</row>
    <row r="261" spans="1:136" ht="15" outlineLevel="1">
      <c r="A261" s="10"/>
      <c r="B261" s="10" t="s">
        <v>7</v>
      </c>
      <c r="C261" s="4">
        <f aca="true" t="shared" si="33" ref="C261:L261">SUM(C258:C260)</f>
        <v>330</v>
      </c>
      <c r="D261" s="4">
        <f t="shared" si="33"/>
        <v>350</v>
      </c>
      <c r="E261" s="4">
        <f t="shared" si="33"/>
        <v>13.49</v>
      </c>
      <c r="F261" s="4">
        <f t="shared" si="33"/>
        <v>13.49</v>
      </c>
      <c r="G261" s="4">
        <f t="shared" si="33"/>
        <v>12.63</v>
      </c>
      <c r="H261" s="4">
        <f t="shared" si="33"/>
        <v>12.63</v>
      </c>
      <c r="I261" s="4">
        <f t="shared" si="33"/>
        <v>59.6</v>
      </c>
      <c r="J261" s="4">
        <f t="shared" si="33"/>
        <v>75.5</v>
      </c>
      <c r="K261" s="4">
        <f t="shared" si="33"/>
        <v>405.6</v>
      </c>
      <c r="L261" s="4">
        <f t="shared" si="33"/>
        <v>470</v>
      </c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</row>
    <row r="262" spans="1:136" ht="15" outlineLevel="1">
      <c r="A262" s="10"/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</row>
    <row r="263" spans="1:136" ht="15" outlineLevel="1">
      <c r="A263" s="10"/>
      <c r="B263" s="15" t="s">
        <v>13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</row>
    <row r="264" spans="1:136" ht="30" outlineLevel="1">
      <c r="A264" s="10" t="s">
        <v>468</v>
      </c>
      <c r="B264" s="10" t="s">
        <v>467</v>
      </c>
      <c r="C264" s="4">
        <v>100</v>
      </c>
      <c r="D264" s="4">
        <v>125</v>
      </c>
      <c r="E264" s="68">
        <v>15.5</v>
      </c>
      <c r="F264" s="68">
        <v>19.4</v>
      </c>
      <c r="G264" s="68">
        <v>8.77</v>
      </c>
      <c r="H264" s="68">
        <v>11</v>
      </c>
      <c r="I264" s="68">
        <v>4.5</v>
      </c>
      <c r="J264" s="68">
        <v>5.6</v>
      </c>
      <c r="K264" s="68">
        <v>159</v>
      </c>
      <c r="L264" s="68">
        <v>198.8</v>
      </c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</row>
    <row r="265" spans="1:136" s="28" customFormat="1" ht="15" outlineLevel="1">
      <c r="A265" s="3" t="s">
        <v>111</v>
      </c>
      <c r="B265" s="10" t="s">
        <v>108</v>
      </c>
      <c r="C265" s="11">
        <v>180</v>
      </c>
      <c r="D265" s="4">
        <v>180</v>
      </c>
      <c r="E265" s="4">
        <v>5.5</v>
      </c>
      <c r="F265" s="4">
        <v>5.5</v>
      </c>
      <c r="G265" s="4">
        <v>4.8</v>
      </c>
      <c r="H265" s="4">
        <v>4.8</v>
      </c>
      <c r="I265" s="4">
        <v>24</v>
      </c>
      <c r="J265" s="4">
        <v>24</v>
      </c>
      <c r="K265" s="4">
        <v>162</v>
      </c>
      <c r="L265" s="4">
        <v>162</v>
      </c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</row>
    <row r="266" spans="1:136" s="38" customFormat="1" ht="15" outlineLevel="1">
      <c r="A266" s="60" t="s">
        <v>95</v>
      </c>
      <c r="B266" s="60" t="s">
        <v>32</v>
      </c>
      <c r="C266" s="61">
        <v>200</v>
      </c>
      <c r="D266" s="61">
        <v>200</v>
      </c>
      <c r="E266" s="4">
        <v>1</v>
      </c>
      <c r="F266" s="4">
        <v>1</v>
      </c>
      <c r="G266" s="4">
        <v>0.2</v>
      </c>
      <c r="H266" s="4">
        <v>0.2</v>
      </c>
      <c r="I266" s="4">
        <v>20.2</v>
      </c>
      <c r="J266" s="4">
        <v>20.2</v>
      </c>
      <c r="K266" s="4">
        <v>85.68</v>
      </c>
      <c r="L266" s="4">
        <v>85.68</v>
      </c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</row>
    <row r="267" spans="1:136" s="38" customFormat="1" ht="15" customHeight="1" outlineLevel="1">
      <c r="A267" s="10"/>
      <c r="B267" s="10" t="s">
        <v>6</v>
      </c>
      <c r="C267" s="4">
        <v>40</v>
      </c>
      <c r="D267" s="4">
        <v>50</v>
      </c>
      <c r="E267" s="4">
        <v>3</v>
      </c>
      <c r="F267" s="4">
        <v>3.8</v>
      </c>
      <c r="G267" s="4">
        <v>0.4</v>
      </c>
      <c r="H267" s="4">
        <v>0.5</v>
      </c>
      <c r="I267" s="4">
        <v>18.7</v>
      </c>
      <c r="J267" s="4">
        <v>23.4</v>
      </c>
      <c r="K267" s="4">
        <v>92</v>
      </c>
      <c r="L267" s="4">
        <v>115</v>
      </c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</row>
    <row r="268" spans="1:136" ht="15" outlineLevel="1">
      <c r="A268" s="10"/>
      <c r="B268" s="10" t="s">
        <v>39</v>
      </c>
      <c r="C268" s="4">
        <v>40</v>
      </c>
      <c r="D268" s="4">
        <v>50</v>
      </c>
      <c r="E268" s="4">
        <v>2.64</v>
      </c>
      <c r="F268" s="4">
        <v>3.3</v>
      </c>
      <c r="G268" s="4">
        <v>0.48</v>
      </c>
      <c r="H268" s="4">
        <v>0.6</v>
      </c>
      <c r="I268" s="4">
        <v>13.4</v>
      </c>
      <c r="J268" s="4">
        <v>16.7</v>
      </c>
      <c r="K268" s="4">
        <v>69.5</v>
      </c>
      <c r="L268" s="4">
        <v>87</v>
      </c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</row>
    <row r="269" spans="1:136" ht="15" outlineLevel="1">
      <c r="A269" s="48"/>
      <c r="B269" s="48" t="s">
        <v>7</v>
      </c>
      <c r="C269" s="49">
        <f aca="true" t="shared" si="34" ref="C269:L269">SUM(C264:C268)</f>
        <v>560</v>
      </c>
      <c r="D269" s="49">
        <f t="shared" si="34"/>
        <v>605</v>
      </c>
      <c r="E269" s="49">
        <f t="shared" si="34"/>
        <v>27.64</v>
      </c>
      <c r="F269" s="49">
        <f t="shared" si="34"/>
        <v>33</v>
      </c>
      <c r="G269" s="49">
        <f t="shared" si="34"/>
        <v>14.65</v>
      </c>
      <c r="H269" s="49">
        <f t="shared" si="34"/>
        <v>17.1</v>
      </c>
      <c r="I269" s="49">
        <f t="shared" si="34"/>
        <v>80.80000000000001</v>
      </c>
      <c r="J269" s="49">
        <f t="shared" si="34"/>
        <v>89.89999999999999</v>
      </c>
      <c r="K269" s="49">
        <f t="shared" si="34"/>
        <v>568.1800000000001</v>
      </c>
      <c r="L269" s="49">
        <f t="shared" si="34"/>
        <v>648.48</v>
      </c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</row>
    <row r="270" spans="1:136" ht="15" outlineLevel="1">
      <c r="A270" s="10"/>
      <c r="B270" s="10"/>
      <c r="C270" s="4"/>
      <c r="D270" s="4"/>
      <c r="E270" s="4"/>
      <c r="F270" s="4"/>
      <c r="G270" s="4"/>
      <c r="H270" s="4"/>
      <c r="I270" s="4"/>
      <c r="J270" s="4"/>
      <c r="K270" s="4"/>
      <c r="L270" s="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</row>
    <row r="271" spans="1:136" ht="15" outlineLevel="1">
      <c r="A271" s="10"/>
      <c r="B271" s="15" t="s">
        <v>15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</row>
    <row r="272" spans="1:136" ht="15" outlineLevel="1">
      <c r="A272" s="10"/>
      <c r="B272" s="10" t="s">
        <v>16</v>
      </c>
      <c r="C272" s="4">
        <v>200</v>
      </c>
      <c r="D272" s="4">
        <v>200</v>
      </c>
      <c r="E272" s="4">
        <v>5.8</v>
      </c>
      <c r="F272" s="4">
        <v>5.8</v>
      </c>
      <c r="G272" s="4">
        <v>6.4</v>
      </c>
      <c r="H272" s="4">
        <v>6.4</v>
      </c>
      <c r="I272" s="4">
        <v>8</v>
      </c>
      <c r="J272" s="4">
        <v>8</v>
      </c>
      <c r="K272" s="4">
        <v>117</v>
      </c>
      <c r="L272" s="4">
        <v>117</v>
      </c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</row>
    <row r="273" spans="1:136" ht="15" outlineLevel="1">
      <c r="A273" s="10"/>
      <c r="B273" s="10" t="s">
        <v>7</v>
      </c>
      <c r="C273" s="4">
        <v>200</v>
      </c>
      <c r="D273" s="4">
        <v>200</v>
      </c>
      <c r="E273" s="4">
        <v>5.8</v>
      </c>
      <c r="F273" s="4">
        <v>5.8</v>
      </c>
      <c r="G273" s="4">
        <v>6.4</v>
      </c>
      <c r="H273" s="4">
        <v>6.4</v>
      </c>
      <c r="I273" s="4">
        <v>8</v>
      </c>
      <c r="J273" s="4">
        <v>8</v>
      </c>
      <c r="K273" s="4">
        <v>117</v>
      </c>
      <c r="L273" s="4">
        <v>117</v>
      </c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</row>
    <row r="274" spans="1:136" ht="15">
      <c r="A274" s="29"/>
      <c r="B274" s="22" t="s">
        <v>17</v>
      </c>
      <c r="C274" s="23">
        <f aca="true" t="shared" si="35" ref="C274:L274">C240+C244+C255+C261+C269+C273</f>
        <v>2715</v>
      </c>
      <c r="D274" s="23">
        <f t="shared" si="35"/>
        <v>2955</v>
      </c>
      <c r="E274" s="23">
        <f t="shared" si="35"/>
        <v>102.34</v>
      </c>
      <c r="F274" s="23">
        <f t="shared" si="35"/>
        <v>113.32</v>
      </c>
      <c r="G274" s="23">
        <f t="shared" si="35"/>
        <v>102.46000000000001</v>
      </c>
      <c r="H274" s="23">
        <f t="shared" si="35"/>
        <v>110.28999999999999</v>
      </c>
      <c r="I274" s="23">
        <f t="shared" si="35"/>
        <v>343.89</v>
      </c>
      <c r="J274" s="23">
        <f t="shared" si="35"/>
        <v>398.40999999999997</v>
      </c>
      <c r="K274" s="23">
        <f t="shared" si="35"/>
        <v>2721.84</v>
      </c>
      <c r="L274" s="23">
        <f t="shared" si="35"/>
        <v>3058.94</v>
      </c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</row>
    <row r="275" spans="1:136" ht="15">
      <c r="A275" s="29"/>
      <c r="B275" s="22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</row>
    <row r="276" spans="1:136" ht="15">
      <c r="A276" s="10"/>
      <c r="B276" s="13" t="s">
        <v>31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</row>
    <row r="277" spans="1:136" ht="15" outlineLevel="1">
      <c r="A277" s="45"/>
      <c r="B277" s="51" t="s">
        <v>5</v>
      </c>
      <c r="C277" s="52"/>
      <c r="D277" s="47"/>
      <c r="E277" s="47"/>
      <c r="F277" s="47"/>
      <c r="G277" s="47"/>
      <c r="H277" s="47"/>
      <c r="I277" s="47"/>
      <c r="J277" s="47"/>
      <c r="K277" s="47"/>
      <c r="L277" s="47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</row>
    <row r="278" spans="1:136" ht="15" outlineLevel="1">
      <c r="A278" s="10" t="s">
        <v>432</v>
      </c>
      <c r="B278" s="10" t="s">
        <v>433</v>
      </c>
      <c r="C278" s="68">
        <v>80</v>
      </c>
      <c r="D278" s="68">
        <v>80</v>
      </c>
      <c r="E278" s="68">
        <v>1</v>
      </c>
      <c r="F278" s="68">
        <v>1</v>
      </c>
      <c r="G278" s="68">
        <v>4</v>
      </c>
      <c r="H278" s="68">
        <v>4</v>
      </c>
      <c r="I278" s="68">
        <v>15.2</v>
      </c>
      <c r="J278" s="68">
        <v>15.2</v>
      </c>
      <c r="K278" s="68">
        <v>101</v>
      </c>
      <c r="L278" s="68">
        <v>101</v>
      </c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</row>
    <row r="279" spans="1:136" ht="15" outlineLevel="1">
      <c r="A279" s="10" t="s">
        <v>187</v>
      </c>
      <c r="B279" s="10" t="s">
        <v>188</v>
      </c>
      <c r="C279" s="68">
        <v>150</v>
      </c>
      <c r="D279" s="68">
        <v>200</v>
      </c>
      <c r="E279" s="68">
        <v>22</v>
      </c>
      <c r="F279" s="68">
        <f>ROUND(E279/C279*D279,2)</f>
        <v>29.33</v>
      </c>
      <c r="G279" s="68">
        <v>18.2</v>
      </c>
      <c r="H279" s="68">
        <f>ROUND(G279/C279*D279,2)</f>
        <v>24.27</v>
      </c>
      <c r="I279" s="68">
        <v>20.6</v>
      </c>
      <c r="J279" s="68">
        <f>ROUND(I279/C279*D279,2)</f>
        <v>27.47</v>
      </c>
      <c r="K279" s="68">
        <v>334.5</v>
      </c>
      <c r="L279" s="68">
        <f>ROUND(K279/C279*D279,2)</f>
        <v>446</v>
      </c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</row>
    <row r="280" spans="1:136" ht="15" outlineLevel="1">
      <c r="A280" s="10" t="s">
        <v>457</v>
      </c>
      <c r="B280" s="10" t="s">
        <v>438</v>
      </c>
      <c r="C280" s="68">
        <v>50</v>
      </c>
      <c r="D280" s="68">
        <v>50</v>
      </c>
      <c r="E280" s="68">
        <v>0</v>
      </c>
      <c r="F280" s="68">
        <v>0</v>
      </c>
      <c r="G280" s="68">
        <v>0</v>
      </c>
      <c r="H280" s="68">
        <v>0</v>
      </c>
      <c r="I280" s="68">
        <v>5.8</v>
      </c>
      <c r="J280" s="68">
        <v>5.8</v>
      </c>
      <c r="K280" s="68">
        <v>23.5</v>
      </c>
      <c r="L280" s="68">
        <v>23.5</v>
      </c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</row>
    <row r="281" spans="1:136" s="38" customFormat="1" ht="15" outlineLevel="1">
      <c r="A281" s="10" t="s">
        <v>283</v>
      </c>
      <c r="B281" s="10" t="s">
        <v>237</v>
      </c>
      <c r="C281" s="4">
        <v>205</v>
      </c>
      <c r="D281" s="4">
        <v>205</v>
      </c>
      <c r="E281" s="4">
        <v>0.1</v>
      </c>
      <c r="F281" s="4">
        <v>0.1</v>
      </c>
      <c r="G281" s="4">
        <v>0</v>
      </c>
      <c r="H281" s="4">
        <v>0</v>
      </c>
      <c r="I281" s="4">
        <v>9.9</v>
      </c>
      <c r="J281" s="4">
        <v>9.9</v>
      </c>
      <c r="K281" s="4">
        <v>40</v>
      </c>
      <c r="L281" s="4">
        <v>40</v>
      </c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</row>
    <row r="282" spans="1:136" ht="15" outlineLevel="1">
      <c r="A282" s="10"/>
      <c r="B282" s="10" t="s">
        <v>6</v>
      </c>
      <c r="C282" s="68">
        <v>30</v>
      </c>
      <c r="D282" s="68">
        <v>40</v>
      </c>
      <c r="E282" s="68">
        <v>2.3</v>
      </c>
      <c r="F282" s="68">
        <v>2.64</v>
      </c>
      <c r="G282" s="68">
        <v>0.3</v>
      </c>
      <c r="H282" s="68">
        <v>0.4</v>
      </c>
      <c r="I282" s="68">
        <v>14.1</v>
      </c>
      <c r="J282" s="68">
        <v>18.7</v>
      </c>
      <c r="K282" s="68">
        <v>69</v>
      </c>
      <c r="L282" s="68">
        <v>92</v>
      </c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</row>
    <row r="283" spans="1:136" ht="15" outlineLevel="1">
      <c r="A283" s="10"/>
      <c r="B283" s="10" t="s">
        <v>7</v>
      </c>
      <c r="C283" s="4">
        <f aca="true" t="shared" si="36" ref="C283:L283">SUM(C278:C282)</f>
        <v>515</v>
      </c>
      <c r="D283" s="4">
        <f t="shared" si="36"/>
        <v>575</v>
      </c>
      <c r="E283" s="4">
        <f t="shared" si="36"/>
        <v>25.400000000000002</v>
      </c>
      <c r="F283" s="4">
        <f t="shared" si="36"/>
        <v>33.07</v>
      </c>
      <c r="G283" s="4">
        <f t="shared" si="36"/>
        <v>22.5</v>
      </c>
      <c r="H283" s="4">
        <f t="shared" si="36"/>
        <v>28.669999999999998</v>
      </c>
      <c r="I283" s="4">
        <f t="shared" si="36"/>
        <v>65.6</v>
      </c>
      <c r="J283" s="4">
        <f t="shared" si="36"/>
        <v>77.07</v>
      </c>
      <c r="K283" s="4">
        <f t="shared" si="36"/>
        <v>568</v>
      </c>
      <c r="L283" s="4">
        <f t="shared" si="36"/>
        <v>702.5</v>
      </c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</row>
    <row r="284" spans="1:136" ht="15" outlineLevel="1">
      <c r="A284" s="10"/>
      <c r="B284" s="10"/>
      <c r="C284" s="4"/>
      <c r="D284" s="4"/>
      <c r="E284" s="4"/>
      <c r="F284" s="4"/>
      <c r="G284" s="4"/>
      <c r="H284" s="4"/>
      <c r="I284" s="4"/>
      <c r="J284" s="4"/>
      <c r="K284" s="4"/>
      <c r="L284" s="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</row>
    <row r="285" spans="1:136" ht="15" outlineLevel="1">
      <c r="A285" s="10"/>
      <c r="B285" s="15" t="s">
        <v>20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</row>
    <row r="286" spans="1:136" ht="15" outlineLevel="1">
      <c r="A286" s="10"/>
      <c r="B286" s="10" t="s">
        <v>50</v>
      </c>
      <c r="C286" s="4">
        <v>210</v>
      </c>
      <c r="D286" s="4">
        <v>230</v>
      </c>
      <c r="E286" s="4">
        <v>3.15</v>
      </c>
      <c r="F286" s="4">
        <v>3.4</v>
      </c>
      <c r="G286" s="4">
        <v>1.05</v>
      </c>
      <c r="H286" s="4">
        <v>1.1</v>
      </c>
      <c r="I286" s="4">
        <v>44.1</v>
      </c>
      <c r="J286" s="4">
        <v>48.3</v>
      </c>
      <c r="K286" s="4">
        <v>193.4</v>
      </c>
      <c r="L286" s="4">
        <v>211.8</v>
      </c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</row>
    <row r="287" spans="1:136" ht="15" outlineLevel="1">
      <c r="A287" s="10"/>
      <c r="B287" s="10" t="s">
        <v>7</v>
      </c>
      <c r="C287" s="4">
        <v>210</v>
      </c>
      <c r="D287" s="4">
        <v>230</v>
      </c>
      <c r="E287" s="4">
        <v>3.15</v>
      </c>
      <c r="F287" s="4">
        <v>3.4</v>
      </c>
      <c r="G287" s="4">
        <v>1.05</v>
      </c>
      <c r="H287" s="4">
        <v>1.1</v>
      </c>
      <c r="I287" s="4">
        <v>44.1</v>
      </c>
      <c r="J287" s="4">
        <v>48.3</v>
      </c>
      <c r="K287" s="4">
        <v>193.4</v>
      </c>
      <c r="L287" s="4">
        <v>211.8</v>
      </c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</row>
    <row r="288" spans="1:136" s="38" customFormat="1" ht="15" outlineLevel="1">
      <c r="A288" s="10"/>
      <c r="B288" s="10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</row>
    <row r="289" spans="1:136" ht="15" customHeight="1" outlineLevel="1">
      <c r="A289" s="45"/>
      <c r="B289" s="51" t="s">
        <v>9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</row>
    <row r="290" spans="1:136" s="38" customFormat="1" ht="15" customHeight="1" outlineLevel="1">
      <c r="A290" s="10" t="s">
        <v>194</v>
      </c>
      <c r="B290" s="10" t="s">
        <v>195</v>
      </c>
      <c r="C290" s="4">
        <v>100</v>
      </c>
      <c r="D290" s="4">
        <v>100</v>
      </c>
      <c r="E290" s="4">
        <v>1.02</v>
      </c>
      <c r="F290" s="4">
        <v>1.02</v>
      </c>
      <c r="G290" s="4">
        <v>9.8</v>
      </c>
      <c r="H290" s="4">
        <v>9.8</v>
      </c>
      <c r="I290" s="4">
        <v>3.5</v>
      </c>
      <c r="J290" s="4">
        <v>3.5</v>
      </c>
      <c r="K290" s="4">
        <v>107</v>
      </c>
      <c r="L290" s="4">
        <v>107</v>
      </c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</row>
    <row r="291" spans="1:136" s="38" customFormat="1" ht="15" outlineLevel="1">
      <c r="A291" s="10" t="s">
        <v>163</v>
      </c>
      <c r="B291" s="10" t="s">
        <v>58</v>
      </c>
      <c r="C291" s="4">
        <v>200</v>
      </c>
      <c r="D291" s="4">
        <v>250</v>
      </c>
      <c r="E291" s="4">
        <v>3.8</v>
      </c>
      <c r="F291" s="4">
        <v>4.7</v>
      </c>
      <c r="G291" s="4">
        <v>3.9</v>
      </c>
      <c r="H291" s="4">
        <v>4.9</v>
      </c>
      <c r="I291" s="4">
        <v>12</v>
      </c>
      <c r="J291" s="4">
        <v>15</v>
      </c>
      <c r="K291" s="4">
        <v>94</v>
      </c>
      <c r="L291" s="4">
        <v>117</v>
      </c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</row>
    <row r="292" spans="1:136" ht="15" outlineLevel="1">
      <c r="A292" s="48" t="s">
        <v>235</v>
      </c>
      <c r="B292" s="48" t="s">
        <v>236</v>
      </c>
      <c r="C292" s="49">
        <v>10</v>
      </c>
      <c r="D292" s="49">
        <v>10</v>
      </c>
      <c r="E292" s="49">
        <v>2.69</v>
      </c>
      <c r="F292" s="58">
        <v>2.7</v>
      </c>
      <c r="G292" s="49">
        <v>1.92</v>
      </c>
      <c r="H292" s="49">
        <v>1.92</v>
      </c>
      <c r="I292" s="49">
        <v>0.07</v>
      </c>
      <c r="J292" s="49">
        <v>0.07</v>
      </c>
      <c r="K292" s="49">
        <v>28.3</v>
      </c>
      <c r="L292" s="49">
        <v>28.3</v>
      </c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</row>
    <row r="293" spans="1:136" ht="15" outlineLevel="1">
      <c r="A293" s="10" t="s">
        <v>91</v>
      </c>
      <c r="B293" s="10" t="s">
        <v>55</v>
      </c>
      <c r="C293" s="4">
        <v>100</v>
      </c>
      <c r="D293" s="4">
        <v>100</v>
      </c>
      <c r="E293" s="4">
        <v>19.6</v>
      </c>
      <c r="F293" s="4">
        <v>19.6</v>
      </c>
      <c r="G293" s="4">
        <v>17.5</v>
      </c>
      <c r="H293" s="4">
        <v>17.5</v>
      </c>
      <c r="I293" s="4">
        <v>1.3</v>
      </c>
      <c r="J293" s="4">
        <v>1.3</v>
      </c>
      <c r="K293" s="4">
        <v>241</v>
      </c>
      <c r="L293" s="4">
        <v>241</v>
      </c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</row>
    <row r="294" spans="1:136" s="38" customFormat="1" ht="15" outlineLevel="1">
      <c r="A294" s="48" t="s">
        <v>266</v>
      </c>
      <c r="B294" s="48" t="s">
        <v>267</v>
      </c>
      <c r="C294" s="68">
        <v>180</v>
      </c>
      <c r="D294" s="68">
        <v>200</v>
      </c>
      <c r="E294" s="68">
        <f>ROUND(F294/D294*C294,2)</f>
        <v>3.69</v>
      </c>
      <c r="F294" s="68">
        <v>4.1</v>
      </c>
      <c r="G294" s="68">
        <f>ROUND(H294/D294*C294,2)</f>
        <v>14.4</v>
      </c>
      <c r="H294" s="68">
        <v>16</v>
      </c>
      <c r="I294" s="68">
        <f>ROUND(J294/D294*C294,2)</f>
        <v>26.28</v>
      </c>
      <c r="J294" s="68">
        <v>29.2</v>
      </c>
      <c r="K294" s="68">
        <f>ROUND(L294/D294*C294,2)</f>
        <v>249.57</v>
      </c>
      <c r="L294" s="68">
        <v>277.3</v>
      </c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</row>
    <row r="295" spans="1:136" ht="15" outlineLevel="1">
      <c r="A295" s="3">
        <v>80</v>
      </c>
      <c r="B295" s="10" t="s">
        <v>240</v>
      </c>
      <c r="C295" s="4">
        <v>200</v>
      </c>
      <c r="D295" s="4">
        <v>200</v>
      </c>
      <c r="E295" s="4">
        <v>0</v>
      </c>
      <c r="F295" s="4">
        <v>0</v>
      </c>
      <c r="G295" s="4">
        <v>0</v>
      </c>
      <c r="H295" s="4">
        <v>0</v>
      </c>
      <c r="I295" s="4">
        <v>19</v>
      </c>
      <c r="J295" s="4">
        <v>19</v>
      </c>
      <c r="K295" s="4">
        <v>80</v>
      </c>
      <c r="L295" s="4">
        <v>80</v>
      </c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</row>
    <row r="296" spans="1:136" ht="15" outlineLevel="1">
      <c r="A296" s="10"/>
      <c r="B296" s="10" t="s">
        <v>6</v>
      </c>
      <c r="C296" s="68">
        <v>60</v>
      </c>
      <c r="D296" s="68">
        <v>75</v>
      </c>
      <c r="E296" s="68">
        <v>4.56</v>
      </c>
      <c r="F296" s="68">
        <f>ROUND(E296/C296*D296,2)</f>
        <v>5.7</v>
      </c>
      <c r="G296" s="68">
        <v>0.6</v>
      </c>
      <c r="H296" s="68">
        <f>ROUND(G296/C296*D296,2)</f>
        <v>0.75</v>
      </c>
      <c r="I296" s="68">
        <v>28.08</v>
      </c>
      <c r="J296" s="68">
        <f>ROUND(I296/C296*D296,2)</f>
        <v>35.1</v>
      </c>
      <c r="K296" s="68">
        <v>138</v>
      </c>
      <c r="L296" s="68">
        <f>ROUND(K296/C296*D296,2)</f>
        <v>172.5</v>
      </c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</row>
    <row r="297" spans="1:136" ht="15" outlineLevel="1">
      <c r="A297" s="48"/>
      <c r="B297" s="48" t="s">
        <v>39</v>
      </c>
      <c r="C297" s="68">
        <v>40</v>
      </c>
      <c r="D297" s="68">
        <v>60</v>
      </c>
      <c r="E297" s="68">
        <v>2.64</v>
      </c>
      <c r="F297" s="68">
        <f>ROUND(E297/C297*D297,2)</f>
        <v>3.96</v>
      </c>
      <c r="G297" s="68">
        <v>0.48</v>
      </c>
      <c r="H297" s="68">
        <f>ROUND(G297/C297*D297,2)</f>
        <v>0.72</v>
      </c>
      <c r="I297" s="68">
        <v>13.36</v>
      </c>
      <c r="J297" s="68">
        <f>ROUND(I297/C297*D297,2)</f>
        <v>20.04</v>
      </c>
      <c r="K297" s="68">
        <v>69.6</v>
      </c>
      <c r="L297" s="68">
        <f>ROUND(K297/C297*D297,2)</f>
        <v>104.4</v>
      </c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</row>
    <row r="298" spans="1:136" ht="15" outlineLevel="1">
      <c r="A298" s="10"/>
      <c r="B298" s="10" t="s">
        <v>7</v>
      </c>
      <c r="C298" s="4">
        <f>SUM(C290:C297)</f>
        <v>890</v>
      </c>
      <c r="D298" s="4">
        <f aca="true" t="shared" si="37" ref="D298:L298">SUM(D290:D297)</f>
        <v>995</v>
      </c>
      <c r="E298" s="4">
        <f t="shared" si="37"/>
        <v>38</v>
      </c>
      <c r="F298" s="4">
        <f t="shared" si="37"/>
        <v>41.78000000000001</v>
      </c>
      <c r="G298" s="4">
        <f t="shared" si="37"/>
        <v>48.6</v>
      </c>
      <c r="H298" s="4">
        <f t="shared" si="37"/>
        <v>51.59</v>
      </c>
      <c r="I298" s="4">
        <f t="shared" si="37"/>
        <v>103.59</v>
      </c>
      <c r="J298" s="4">
        <f t="shared" si="37"/>
        <v>123.20999999999998</v>
      </c>
      <c r="K298" s="4">
        <f t="shared" si="37"/>
        <v>1007.47</v>
      </c>
      <c r="L298" s="4">
        <f t="shared" si="37"/>
        <v>1127.5</v>
      </c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</row>
    <row r="299" spans="1:136" ht="15.75" customHeight="1" outlineLevel="1">
      <c r="A299" s="10"/>
      <c r="B299" s="10"/>
      <c r="C299" s="4"/>
      <c r="D299" s="4"/>
      <c r="E299" s="4"/>
      <c r="F299" s="4"/>
      <c r="G299" s="4"/>
      <c r="H299" s="4"/>
      <c r="I299" s="4"/>
      <c r="J299" s="4"/>
      <c r="K299" s="4"/>
      <c r="L299" s="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</row>
    <row r="300" spans="1:136" ht="15" outlineLevel="1">
      <c r="A300" s="10"/>
      <c r="B300" s="15" t="s">
        <v>11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</row>
    <row r="301" spans="1:136" ht="15.75" customHeight="1" outlineLevel="1">
      <c r="A301" s="25" t="s">
        <v>474</v>
      </c>
      <c r="B301" s="10" t="s">
        <v>244</v>
      </c>
      <c r="C301" s="4">
        <v>70</v>
      </c>
      <c r="D301" s="4">
        <v>70</v>
      </c>
      <c r="E301" s="4">
        <v>4.9</v>
      </c>
      <c r="F301" s="4">
        <v>4.9</v>
      </c>
      <c r="G301" s="4">
        <v>6</v>
      </c>
      <c r="H301" s="4">
        <v>6</v>
      </c>
      <c r="I301" s="4">
        <v>24.4</v>
      </c>
      <c r="J301" s="4">
        <v>24.4</v>
      </c>
      <c r="K301" s="4">
        <v>175</v>
      </c>
      <c r="L301" s="4">
        <v>175</v>
      </c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</row>
    <row r="302" spans="1:136" ht="15" outlineLevel="1">
      <c r="A302" s="10" t="s">
        <v>243</v>
      </c>
      <c r="B302" s="10" t="s">
        <v>26</v>
      </c>
      <c r="C302" s="4">
        <v>200</v>
      </c>
      <c r="D302" s="4">
        <v>200</v>
      </c>
      <c r="E302" s="4">
        <v>5.8</v>
      </c>
      <c r="F302" s="4">
        <v>5.8</v>
      </c>
      <c r="G302" s="4">
        <v>5.9</v>
      </c>
      <c r="H302" s="4">
        <v>5.9</v>
      </c>
      <c r="I302" s="4">
        <v>9</v>
      </c>
      <c r="J302" s="4">
        <v>9</v>
      </c>
      <c r="K302" s="4">
        <v>113</v>
      </c>
      <c r="L302" s="4">
        <v>113</v>
      </c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</row>
    <row r="303" spans="1:136" ht="15" outlineLevel="1">
      <c r="A303" s="10" t="s">
        <v>95</v>
      </c>
      <c r="B303" s="10" t="s">
        <v>387</v>
      </c>
      <c r="C303" s="4">
        <v>125</v>
      </c>
      <c r="D303" s="4">
        <v>125</v>
      </c>
      <c r="E303" s="4">
        <v>1.8</v>
      </c>
      <c r="F303" s="4">
        <v>1.8</v>
      </c>
      <c r="G303" s="4">
        <v>1.6</v>
      </c>
      <c r="H303" s="4">
        <v>1.6</v>
      </c>
      <c r="I303" s="4">
        <v>12.1</v>
      </c>
      <c r="J303" s="4">
        <v>12.1</v>
      </c>
      <c r="K303" s="4">
        <v>76</v>
      </c>
      <c r="L303" s="4">
        <v>76</v>
      </c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</row>
    <row r="304" spans="1:136" ht="15" outlineLevel="1">
      <c r="A304" s="10"/>
      <c r="B304" s="10" t="s">
        <v>7</v>
      </c>
      <c r="C304" s="4">
        <f>SUM(C301:C303)</f>
        <v>395</v>
      </c>
      <c r="D304" s="4">
        <f aca="true" t="shared" si="38" ref="D304:J304">SUM(D301:D303)</f>
        <v>395</v>
      </c>
      <c r="E304" s="4">
        <f t="shared" si="38"/>
        <v>12.5</v>
      </c>
      <c r="F304" s="4">
        <f t="shared" si="38"/>
        <v>12.5</v>
      </c>
      <c r="G304" s="4">
        <f t="shared" si="38"/>
        <v>13.5</v>
      </c>
      <c r="H304" s="4">
        <f t="shared" si="38"/>
        <v>13.5</v>
      </c>
      <c r="I304" s="4">
        <f t="shared" si="38"/>
        <v>45.5</v>
      </c>
      <c r="J304" s="4">
        <f t="shared" si="38"/>
        <v>45.5</v>
      </c>
      <c r="K304" s="4">
        <f>SUM(K301:K303)</f>
        <v>364</v>
      </c>
      <c r="L304" s="4">
        <f>SUM(L301:L303)</f>
        <v>364</v>
      </c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</row>
    <row r="305" spans="1:136" ht="15" outlineLevel="1">
      <c r="A305" s="3"/>
      <c r="B305" s="10"/>
      <c r="C305" s="19"/>
      <c r="D305" s="19"/>
      <c r="E305" s="4"/>
      <c r="F305" s="4"/>
      <c r="G305" s="4"/>
      <c r="H305" s="4"/>
      <c r="I305" s="4"/>
      <c r="J305" s="4"/>
      <c r="K305" s="4"/>
      <c r="L305" s="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</row>
    <row r="306" spans="1:136" ht="15" outlineLevel="1">
      <c r="A306" s="10"/>
      <c r="B306" s="15" t="s">
        <v>13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</row>
    <row r="307" spans="1:136" ht="15" outlineLevel="1">
      <c r="A307" s="10" t="s">
        <v>161</v>
      </c>
      <c r="B307" s="10" t="s">
        <v>162</v>
      </c>
      <c r="C307" s="4">
        <v>240</v>
      </c>
      <c r="D307" s="4">
        <v>300</v>
      </c>
      <c r="E307" s="4">
        <v>23.2</v>
      </c>
      <c r="F307" s="4">
        <v>29</v>
      </c>
      <c r="G307" s="4">
        <v>12.6</v>
      </c>
      <c r="H307" s="4">
        <v>15.7</v>
      </c>
      <c r="I307" s="4">
        <v>9.8</v>
      </c>
      <c r="J307" s="4">
        <v>12.2</v>
      </c>
      <c r="K307" s="4">
        <v>244</v>
      </c>
      <c r="L307" s="4">
        <v>305</v>
      </c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</row>
    <row r="308" spans="1:136" ht="15" outlineLevel="1">
      <c r="A308" s="25" t="s">
        <v>401</v>
      </c>
      <c r="B308" s="10" t="s">
        <v>403</v>
      </c>
      <c r="C308" s="4">
        <v>200</v>
      </c>
      <c r="D308" s="4">
        <v>200</v>
      </c>
      <c r="E308" s="4">
        <v>0.2</v>
      </c>
      <c r="F308" s="4">
        <v>0.2</v>
      </c>
      <c r="G308" s="4">
        <v>0.1</v>
      </c>
      <c r="H308" s="4">
        <v>0.1</v>
      </c>
      <c r="I308" s="4">
        <v>13.1</v>
      </c>
      <c r="J308" s="4">
        <v>13.1</v>
      </c>
      <c r="K308" s="4">
        <v>56</v>
      </c>
      <c r="L308" s="4">
        <v>56</v>
      </c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</row>
    <row r="309" spans="1:136" ht="15" outlineLevel="1">
      <c r="A309" s="10"/>
      <c r="B309" s="10" t="s">
        <v>6</v>
      </c>
      <c r="C309" s="68">
        <v>40</v>
      </c>
      <c r="D309" s="68">
        <v>40</v>
      </c>
      <c r="E309" s="68">
        <v>3</v>
      </c>
      <c r="F309" s="68">
        <v>3</v>
      </c>
      <c r="G309" s="68">
        <v>0.4</v>
      </c>
      <c r="H309" s="68">
        <v>0.4</v>
      </c>
      <c r="I309" s="68">
        <v>18.7</v>
      </c>
      <c r="J309" s="68">
        <v>18.7</v>
      </c>
      <c r="K309" s="68">
        <v>92</v>
      </c>
      <c r="L309" s="68">
        <v>92</v>
      </c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</row>
    <row r="310" spans="1:136" ht="15" outlineLevel="1">
      <c r="A310" s="10"/>
      <c r="B310" s="10" t="s">
        <v>39</v>
      </c>
      <c r="C310" s="68">
        <v>40</v>
      </c>
      <c r="D310" s="68">
        <v>60</v>
      </c>
      <c r="E310" s="68">
        <v>2.64</v>
      </c>
      <c r="F310" s="68">
        <f>ROUND(E310/C310*D310,2)</f>
        <v>3.96</v>
      </c>
      <c r="G310" s="68">
        <v>0.48</v>
      </c>
      <c r="H310" s="68">
        <f>ROUND(G310/C310*D310,2)</f>
        <v>0.72</v>
      </c>
      <c r="I310" s="68">
        <v>13.36</v>
      </c>
      <c r="J310" s="68">
        <f>ROUND(I310/C310*D310,2)</f>
        <v>20.04</v>
      </c>
      <c r="K310" s="68">
        <v>69.6</v>
      </c>
      <c r="L310" s="68">
        <f>ROUND(K310/C310*D310,2)</f>
        <v>104.4</v>
      </c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</row>
    <row r="311" spans="1:136" ht="15" outlineLevel="1">
      <c r="A311" s="10"/>
      <c r="B311" s="10" t="s">
        <v>7</v>
      </c>
      <c r="C311" s="4">
        <f aca="true" t="shared" si="39" ref="C311:L311">SUM(C307:C310)</f>
        <v>520</v>
      </c>
      <c r="D311" s="4">
        <f t="shared" si="39"/>
        <v>600</v>
      </c>
      <c r="E311" s="4">
        <f t="shared" si="39"/>
        <v>29.04</v>
      </c>
      <c r="F311" s="4">
        <f t="shared" si="39"/>
        <v>36.160000000000004</v>
      </c>
      <c r="G311" s="4">
        <f t="shared" si="39"/>
        <v>13.58</v>
      </c>
      <c r="H311" s="4">
        <f t="shared" si="39"/>
        <v>16.919999999999998</v>
      </c>
      <c r="I311" s="4">
        <f t="shared" si="39"/>
        <v>54.959999999999994</v>
      </c>
      <c r="J311" s="4">
        <f t="shared" si="39"/>
        <v>64.03999999999999</v>
      </c>
      <c r="K311" s="4">
        <f t="shared" si="39"/>
        <v>461.6</v>
      </c>
      <c r="L311" s="4">
        <f t="shared" si="39"/>
        <v>557.4</v>
      </c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</row>
    <row r="312" spans="1:136" ht="15" outlineLevel="1">
      <c r="A312" s="10"/>
      <c r="B312" s="10"/>
      <c r="C312" s="4"/>
      <c r="D312" s="4"/>
      <c r="E312" s="4"/>
      <c r="F312" s="4"/>
      <c r="G312" s="4"/>
      <c r="H312" s="4"/>
      <c r="I312" s="4"/>
      <c r="J312" s="4"/>
      <c r="K312" s="4"/>
      <c r="L312" s="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</row>
    <row r="313" spans="1:136" ht="15" outlineLevel="1">
      <c r="A313" s="10"/>
      <c r="B313" s="15" t="s">
        <v>15</v>
      </c>
      <c r="C313" s="4" t="s">
        <v>47</v>
      </c>
      <c r="D313" s="4"/>
      <c r="E313" s="4"/>
      <c r="F313" s="4"/>
      <c r="G313" s="4"/>
      <c r="H313" s="4"/>
      <c r="I313" s="4"/>
      <c r="J313" s="4"/>
      <c r="K313" s="4"/>
      <c r="L313" s="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</row>
    <row r="314" spans="1:136" ht="15" outlineLevel="1">
      <c r="A314" s="10"/>
      <c r="B314" s="10" t="s">
        <v>16</v>
      </c>
      <c r="C314" s="4">
        <v>200</v>
      </c>
      <c r="D314" s="4">
        <v>200</v>
      </c>
      <c r="E314" s="4">
        <v>5.8</v>
      </c>
      <c r="F314" s="4">
        <v>5.8</v>
      </c>
      <c r="G314" s="4">
        <v>6.4</v>
      </c>
      <c r="H314" s="4">
        <v>6.4</v>
      </c>
      <c r="I314" s="4">
        <v>8</v>
      </c>
      <c r="J314" s="4">
        <v>8</v>
      </c>
      <c r="K314" s="4">
        <v>117</v>
      </c>
      <c r="L314" s="4">
        <v>117</v>
      </c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</row>
    <row r="315" spans="1:136" ht="15" outlineLevel="1">
      <c r="A315" s="10"/>
      <c r="B315" s="10" t="s">
        <v>7</v>
      </c>
      <c r="C315" s="4">
        <v>200</v>
      </c>
      <c r="D315" s="4">
        <v>200</v>
      </c>
      <c r="E315" s="4">
        <v>5.8</v>
      </c>
      <c r="F315" s="4">
        <v>5.8</v>
      </c>
      <c r="G315" s="4">
        <v>6.4</v>
      </c>
      <c r="H315" s="4">
        <v>6.4</v>
      </c>
      <c r="I315" s="4">
        <v>8</v>
      </c>
      <c r="J315" s="4">
        <v>8</v>
      </c>
      <c r="K315" s="4">
        <v>117</v>
      </c>
      <c r="L315" s="4">
        <v>117</v>
      </c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</row>
    <row r="316" spans="1:136" ht="15">
      <c r="A316" s="21"/>
      <c r="B316" s="22" t="s">
        <v>17</v>
      </c>
      <c r="C316" s="23">
        <f aca="true" t="shared" si="40" ref="C316:L316">C283+C287+C298+C304+C311+C315</f>
        <v>2730</v>
      </c>
      <c r="D316" s="23">
        <f t="shared" si="40"/>
        <v>2995</v>
      </c>
      <c r="E316" s="23">
        <f t="shared" si="40"/>
        <v>113.89</v>
      </c>
      <c r="F316" s="23">
        <f t="shared" si="40"/>
        <v>132.71</v>
      </c>
      <c r="G316" s="23">
        <f t="shared" si="40"/>
        <v>105.63000000000001</v>
      </c>
      <c r="H316" s="23">
        <f t="shared" si="40"/>
        <v>118.18</v>
      </c>
      <c r="I316" s="23">
        <f t="shared" si="40"/>
        <v>321.74999999999994</v>
      </c>
      <c r="J316" s="23">
        <f t="shared" si="40"/>
        <v>366.12</v>
      </c>
      <c r="K316" s="23">
        <f t="shared" si="40"/>
        <v>2711.47</v>
      </c>
      <c r="L316" s="23">
        <f t="shared" si="40"/>
        <v>3080.2000000000003</v>
      </c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</row>
    <row r="317" spans="1:136" ht="15">
      <c r="A317" s="148"/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50"/>
      <c r="N317" s="151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</row>
    <row r="318" spans="1:136" ht="15" customHeight="1">
      <c r="A318" s="10"/>
      <c r="B318" s="13" t="s">
        <v>34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</row>
    <row r="319" spans="1:136" ht="15" customHeight="1" outlineLevel="1">
      <c r="A319" s="10"/>
      <c r="B319" s="15" t="s">
        <v>5</v>
      </c>
      <c r="C319" s="14"/>
      <c r="D319" s="4"/>
      <c r="E319" s="4"/>
      <c r="F319" s="4"/>
      <c r="G319" s="4"/>
      <c r="H319" s="4"/>
      <c r="I319" s="4"/>
      <c r="J319" s="4"/>
      <c r="K319" s="4"/>
      <c r="L319" s="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</row>
    <row r="320" spans="1:136" ht="15" outlineLevel="1">
      <c r="A320" s="3" t="s">
        <v>441</v>
      </c>
      <c r="B320" s="10" t="s">
        <v>442</v>
      </c>
      <c r="C320" s="4">
        <v>200</v>
      </c>
      <c r="D320" s="4">
        <v>250</v>
      </c>
      <c r="E320" s="4">
        <v>5.3</v>
      </c>
      <c r="F320" s="4">
        <v>6.6</v>
      </c>
      <c r="G320" s="4">
        <v>5.1</v>
      </c>
      <c r="H320" s="4">
        <v>6.4</v>
      </c>
      <c r="I320" s="4">
        <v>27.5</v>
      </c>
      <c r="J320" s="4">
        <v>34.4</v>
      </c>
      <c r="K320" s="4">
        <v>177</v>
      </c>
      <c r="L320" s="4">
        <v>221</v>
      </c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</row>
    <row r="321" spans="1:136" ht="15" outlineLevel="1">
      <c r="A321" s="10" t="s">
        <v>440</v>
      </c>
      <c r="B321" s="10" t="s">
        <v>439</v>
      </c>
      <c r="C321" s="4">
        <v>100</v>
      </c>
      <c r="D321" s="4">
        <v>100</v>
      </c>
      <c r="E321" s="4">
        <v>5</v>
      </c>
      <c r="F321" s="4">
        <v>5</v>
      </c>
      <c r="G321" s="4">
        <v>7.5</v>
      </c>
      <c r="H321" s="4">
        <v>7.5</v>
      </c>
      <c r="I321" s="4">
        <v>5.2</v>
      </c>
      <c r="J321" s="4">
        <v>5.2</v>
      </c>
      <c r="K321" s="4">
        <v>115</v>
      </c>
      <c r="L321" s="4">
        <v>115</v>
      </c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</row>
    <row r="322" spans="1:136" ht="15" outlineLevel="1">
      <c r="A322" s="10" t="s">
        <v>284</v>
      </c>
      <c r="B322" s="17" t="s">
        <v>248</v>
      </c>
      <c r="C322" s="4">
        <v>200</v>
      </c>
      <c r="D322" s="4">
        <v>200</v>
      </c>
      <c r="E322" s="4">
        <v>1.5</v>
      </c>
      <c r="F322" s="4">
        <v>1.5</v>
      </c>
      <c r="G322" s="4">
        <v>1.6</v>
      </c>
      <c r="H322" s="4">
        <v>1.6</v>
      </c>
      <c r="I322" s="4">
        <v>12.1</v>
      </c>
      <c r="J322" s="4">
        <v>12.1</v>
      </c>
      <c r="K322" s="4">
        <v>66</v>
      </c>
      <c r="L322" s="4">
        <v>66</v>
      </c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</row>
    <row r="323" spans="1:136" ht="15" outlineLevel="1">
      <c r="A323" s="10"/>
      <c r="B323" s="10" t="s">
        <v>6</v>
      </c>
      <c r="C323" s="4">
        <v>40</v>
      </c>
      <c r="D323" s="4">
        <v>50</v>
      </c>
      <c r="E323" s="4">
        <v>3</v>
      </c>
      <c r="F323" s="4">
        <v>3.8</v>
      </c>
      <c r="G323" s="4">
        <v>0.4</v>
      </c>
      <c r="H323" s="4">
        <v>0.5</v>
      </c>
      <c r="I323" s="4">
        <v>18.7</v>
      </c>
      <c r="J323" s="4">
        <v>23.4</v>
      </c>
      <c r="K323" s="4">
        <v>92</v>
      </c>
      <c r="L323" s="4">
        <v>115</v>
      </c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</row>
    <row r="324" spans="1:136" ht="15" outlineLevel="1">
      <c r="A324" s="10"/>
      <c r="B324" s="10" t="s">
        <v>7</v>
      </c>
      <c r="C324" s="4">
        <f aca="true" t="shared" si="41" ref="C324:L324">SUM(C320:C323)</f>
        <v>540</v>
      </c>
      <c r="D324" s="4">
        <f t="shared" si="41"/>
        <v>600</v>
      </c>
      <c r="E324" s="4">
        <f t="shared" si="41"/>
        <v>14.8</v>
      </c>
      <c r="F324" s="4">
        <f t="shared" si="41"/>
        <v>16.9</v>
      </c>
      <c r="G324" s="4">
        <f t="shared" si="41"/>
        <v>14.6</v>
      </c>
      <c r="H324" s="4">
        <f t="shared" si="41"/>
        <v>16</v>
      </c>
      <c r="I324" s="4">
        <f t="shared" si="41"/>
        <v>63.5</v>
      </c>
      <c r="J324" s="4">
        <f t="shared" si="41"/>
        <v>75.1</v>
      </c>
      <c r="K324" s="4">
        <f t="shared" si="41"/>
        <v>450</v>
      </c>
      <c r="L324" s="4">
        <f t="shared" si="41"/>
        <v>517</v>
      </c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</row>
    <row r="325" spans="1:136" ht="18" customHeight="1" outlineLevel="1">
      <c r="A325" s="10"/>
      <c r="B325" s="10"/>
      <c r="C325" s="4"/>
      <c r="D325" s="4"/>
      <c r="E325" s="4"/>
      <c r="F325" s="4"/>
      <c r="G325" s="4"/>
      <c r="H325" s="4"/>
      <c r="I325" s="4"/>
      <c r="J325" s="4"/>
      <c r="K325" s="4"/>
      <c r="L325" s="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</row>
    <row r="326" spans="1:136" ht="15" customHeight="1" outlineLevel="1">
      <c r="A326" s="10"/>
      <c r="B326" s="15" t="s">
        <v>20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</row>
    <row r="327" spans="1:136" ht="15" customHeight="1" outlineLevel="1">
      <c r="A327" s="10"/>
      <c r="B327" s="10" t="s">
        <v>50</v>
      </c>
      <c r="C327" s="4">
        <v>200</v>
      </c>
      <c r="D327" s="4">
        <v>200</v>
      </c>
      <c r="E327" s="4">
        <v>3</v>
      </c>
      <c r="F327" s="4">
        <v>3</v>
      </c>
      <c r="G327" s="4">
        <v>1</v>
      </c>
      <c r="H327" s="4">
        <v>1</v>
      </c>
      <c r="I327" s="4">
        <v>42</v>
      </c>
      <c r="J327" s="4">
        <v>42</v>
      </c>
      <c r="K327" s="4">
        <v>184.2</v>
      </c>
      <c r="L327" s="4">
        <v>184.2</v>
      </c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</row>
    <row r="328" spans="1:136" ht="15" outlineLevel="1">
      <c r="A328" s="10"/>
      <c r="B328" s="10" t="s">
        <v>7</v>
      </c>
      <c r="C328" s="4">
        <v>200</v>
      </c>
      <c r="D328" s="4">
        <v>200</v>
      </c>
      <c r="E328" s="4">
        <v>3</v>
      </c>
      <c r="F328" s="4">
        <v>3</v>
      </c>
      <c r="G328" s="4">
        <v>1</v>
      </c>
      <c r="H328" s="4">
        <v>1</v>
      </c>
      <c r="I328" s="4">
        <v>42</v>
      </c>
      <c r="J328" s="4">
        <v>42</v>
      </c>
      <c r="K328" s="4">
        <v>184.2</v>
      </c>
      <c r="L328" s="4">
        <v>184.2</v>
      </c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</row>
    <row r="329" spans="1:136" ht="15" customHeight="1" outlineLevel="1">
      <c r="A329" s="10"/>
      <c r="B329" s="10"/>
      <c r="C329" s="4"/>
      <c r="D329" s="4"/>
      <c r="E329" s="4"/>
      <c r="F329" s="4"/>
      <c r="G329" s="4"/>
      <c r="H329" s="4"/>
      <c r="I329" s="4"/>
      <c r="J329" s="4"/>
      <c r="K329" s="4"/>
      <c r="L329" s="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</row>
    <row r="330" spans="1:136" ht="15" outlineLevel="1">
      <c r="A330" s="10"/>
      <c r="B330" s="15" t="s">
        <v>9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</row>
    <row r="331" spans="1:136" ht="30" outlineLevel="1">
      <c r="A331" s="25" t="s">
        <v>437</v>
      </c>
      <c r="B331" s="10" t="s">
        <v>434</v>
      </c>
      <c r="C331" s="4">
        <v>100</v>
      </c>
      <c r="D331" s="4">
        <v>100</v>
      </c>
      <c r="E331" s="4">
        <v>1.4</v>
      </c>
      <c r="F331" s="4">
        <v>1.4</v>
      </c>
      <c r="G331" s="4">
        <v>6.1</v>
      </c>
      <c r="H331" s="4">
        <v>6.1</v>
      </c>
      <c r="I331" s="4">
        <v>8.9</v>
      </c>
      <c r="J331" s="4">
        <v>8.9</v>
      </c>
      <c r="K331" s="4">
        <v>100</v>
      </c>
      <c r="L331" s="4">
        <v>100</v>
      </c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</row>
    <row r="332" spans="1:136" ht="15" outlineLevel="1">
      <c r="A332" s="25" t="s">
        <v>435</v>
      </c>
      <c r="B332" s="10" t="s">
        <v>436</v>
      </c>
      <c r="C332" s="4">
        <v>40</v>
      </c>
      <c r="D332" s="4">
        <v>40</v>
      </c>
      <c r="E332" s="4">
        <v>6.6</v>
      </c>
      <c r="F332" s="4">
        <v>6.6</v>
      </c>
      <c r="G332" s="4">
        <v>3.4</v>
      </c>
      <c r="H332" s="4">
        <v>3.4</v>
      </c>
      <c r="I332" s="4">
        <v>0</v>
      </c>
      <c r="J332" s="4">
        <v>0</v>
      </c>
      <c r="K332" s="4">
        <v>56</v>
      </c>
      <c r="L332" s="4">
        <v>56</v>
      </c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</row>
    <row r="333" spans="1:136" s="38" customFormat="1" ht="15" outlineLevel="1">
      <c r="A333" s="10" t="s">
        <v>448</v>
      </c>
      <c r="B333" s="10" t="s">
        <v>169</v>
      </c>
      <c r="C333" s="4">
        <v>250</v>
      </c>
      <c r="D333" s="4">
        <v>250</v>
      </c>
      <c r="E333" s="4">
        <v>2.5</v>
      </c>
      <c r="F333" s="4">
        <v>2.5</v>
      </c>
      <c r="G333" s="4">
        <v>5.4</v>
      </c>
      <c r="H333" s="4">
        <v>5.4</v>
      </c>
      <c r="I333" s="4">
        <v>16.6</v>
      </c>
      <c r="J333" s="4">
        <v>16.6</v>
      </c>
      <c r="K333" s="4">
        <v>131</v>
      </c>
      <c r="L333" s="4">
        <v>131</v>
      </c>
      <c r="M333" s="5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</row>
    <row r="334" spans="1:136" s="26" customFormat="1" ht="15" outlineLevel="1">
      <c r="A334" s="48" t="s">
        <v>235</v>
      </c>
      <c r="B334" s="48" t="s">
        <v>236</v>
      </c>
      <c r="C334" s="49">
        <v>20</v>
      </c>
      <c r="D334" s="49">
        <v>20</v>
      </c>
      <c r="E334" s="49">
        <v>5.4</v>
      </c>
      <c r="F334" s="58">
        <v>5.4</v>
      </c>
      <c r="G334" s="49">
        <v>3.8</v>
      </c>
      <c r="H334" s="49">
        <v>3.8</v>
      </c>
      <c r="I334" s="49">
        <v>0.14</v>
      </c>
      <c r="J334" s="49">
        <v>0.14</v>
      </c>
      <c r="K334" s="49">
        <v>56.6</v>
      </c>
      <c r="L334" s="49">
        <v>56.6</v>
      </c>
      <c r="M334" s="44"/>
      <c r="N334" s="44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</row>
    <row r="335" spans="1:136" s="38" customFormat="1" ht="15" outlineLevel="1">
      <c r="A335" s="10" t="s">
        <v>63</v>
      </c>
      <c r="B335" s="10" t="s">
        <v>107</v>
      </c>
      <c r="C335" s="4">
        <v>180</v>
      </c>
      <c r="D335" s="4">
        <v>200</v>
      </c>
      <c r="E335" s="4">
        <v>15.5</v>
      </c>
      <c r="F335" s="4">
        <v>17.2</v>
      </c>
      <c r="G335" s="4">
        <v>11.6</v>
      </c>
      <c r="H335" s="4">
        <v>12.9</v>
      </c>
      <c r="I335" s="4">
        <v>41.8</v>
      </c>
      <c r="J335" s="4">
        <v>46.4</v>
      </c>
      <c r="K335" s="4">
        <v>334</v>
      </c>
      <c r="L335" s="4">
        <v>371</v>
      </c>
      <c r="M335" s="5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</row>
    <row r="336" spans="1:136" ht="15" outlineLevel="1">
      <c r="A336" s="10" t="s">
        <v>452</v>
      </c>
      <c r="B336" s="10" t="s">
        <v>151</v>
      </c>
      <c r="C336" s="4">
        <v>30</v>
      </c>
      <c r="D336" s="4">
        <v>50</v>
      </c>
      <c r="E336" s="4">
        <v>0.58</v>
      </c>
      <c r="F336" s="4">
        <v>0.97</v>
      </c>
      <c r="G336" s="4">
        <v>1.4</v>
      </c>
      <c r="H336" s="4">
        <v>2.3</v>
      </c>
      <c r="I336" s="4">
        <v>2</v>
      </c>
      <c r="J336" s="4">
        <v>3.1</v>
      </c>
      <c r="K336" s="4">
        <v>22.4</v>
      </c>
      <c r="L336" s="4">
        <v>37.4</v>
      </c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</row>
    <row r="337" spans="1:136" ht="15" outlineLevel="1">
      <c r="A337" s="10" t="s">
        <v>286</v>
      </c>
      <c r="B337" s="10" t="s">
        <v>165</v>
      </c>
      <c r="C337" s="4">
        <v>200</v>
      </c>
      <c r="D337" s="4">
        <v>200</v>
      </c>
      <c r="E337" s="4">
        <v>0.7</v>
      </c>
      <c r="F337" s="4">
        <v>0.7</v>
      </c>
      <c r="G337" s="4">
        <v>0</v>
      </c>
      <c r="H337" s="4">
        <v>0</v>
      </c>
      <c r="I337" s="4">
        <v>21.1</v>
      </c>
      <c r="J337" s="4">
        <v>21.1</v>
      </c>
      <c r="K337" s="4">
        <v>88</v>
      </c>
      <c r="L337" s="4">
        <v>88</v>
      </c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</row>
    <row r="338" spans="1:136" ht="15" outlineLevel="1">
      <c r="A338" s="10"/>
      <c r="B338" s="10" t="s">
        <v>6</v>
      </c>
      <c r="C338" s="68">
        <v>60</v>
      </c>
      <c r="D338" s="68">
        <v>70</v>
      </c>
      <c r="E338" s="68">
        <v>4.56</v>
      </c>
      <c r="F338" s="68">
        <v>5.3</v>
      </c>
      <c r="G338" s="68">
        <v>0.6</v>
      </c>
      <c r="H338" s="68">
        <v>0.7</v>
      </c>
      <c r="I338" s="68">
        <v>28.08</v>
      </c>
      <c r="J338" s="68">
        <v>32.8</v>
      </c>
      <c r="K338" s="68">
        <v>138</v>
      </c>
      <c r="L338" s="68">
        <v>161</v>
      </c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</row>
    <row r="339" spans="1:136" ht="15" outlineLevel="1">
      <c r="A339" s="10"/>
      <c r="B339" s="10" t="s">
        <v>10</v>
      </c>
      <c r="C339" s="68">
        <v>40</v>
      </c>
      <c r="D339" s="68">
        <v>60</v>
      </c>
      <c r="E339" s="68">
        <v>2.64</v>
      </c>
      <c r="F339" s="68">
        <f>ROUND(E339/C339*D339,2)</f>
        <v>3.96</v>
      </c>
      <c r="G339" s="68">
        <v>0.48</v>
      </c>
      <c r="H339" s="68">
        <f>ROUND(G339/C339*D339,2)</f>
        <v>0.72</v>
      </c>
      <c r="I339" s="68">
        <v>13.36</v>
      </c>
      <c r="J339" s="68">
        <f>ROUND(I339/C339*D339,2)</f>
        <v>20.04</v>
      </c>
      <c r="K339" s="68">
        <v>69.6</v>
      </c>
      <c r="L339" s="68">
        <f>ROUND(K339/C339*D339,2)</f>
        <v>104.4</v>
      </c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</row>
    <row r="340" spans="1:136" ht="15" outlineLevel="1">
      <c r="A340" s="10"/>
      <c r="B340" s="10" t="s">
        <v>7</v>
      </c>
      <c r="C340" s="4">
        <f aca="true" t="shared" si="42" ref="C340:L340">SUM(C331:C339)</f>
        <v>920</v>
      </c>
      <c r="D340" s="4">
        <f t="shared" si="42"/>
        <v>990</v>
      </c>
      <c r="E340" s="4">
        <f t="shared" si="42"/>
        <v>39.88</v>
      </c>
      <c r="F340" s="4">
        <f t="shared" si="42"/>
        <v>44.03</v>
      </c>
      <c r="G340" s="4">
        <f t="shared" si="42"/>
        <v>32.779999999999994</v>
      </c>
      <c r="H340" s="4">
        <f t="shared" si="42"/>
        <v>35.32</v>
      </c>
      <c r="I340" s="4">
        <f t="shared" si="42"/>
        <v>131.98</v>
      </c>
      <c r="J340" s="4">
        <f t="shared" si="42"/>
        <v>149.07999999999996</v>
      </c>
      <c r="K340" s="4">
        <f t="shared" si="42"/>
        <v>995.6</v>
      </c>
      <c r="L340" s="4">
        <f t="shared" si="42"/>
        <v>1105.4</v>
      </c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</row>
    <row r="341" spans="1:136" ht="15" outlineLevel="1">
      <c r="A341" s="10"/>
      <c r="B341" s="10"/>
      <c r="C341" s="4"/>
      <c r="D341" s="4"/>
      <c r="E341" s="4"/>
      <c r="F341" s="4"/>
      <c r="G341" s="4"/>
      <c r="H341" s="4"/>
      <c r="I341" s="4"/>
      <c r="J341" s="4"/>
      <c r="K341" s="4"/>
      <c r="L341" s="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</row>
    <row r="342" spans="1:136" ht="15" outlineLevel="1">
      <c r="A342" s="10"/>
      <c r="B342" s="15" t="s">
        <v>11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</row>
    <row r="343" spans="1:136" ht="15" outlineLevel="1">
      <c r="A343" s="10" t="s">
        <v>203</v>
      </c>
      <c r="B343" s="10" t="s">
        <v>204</v>
      </c>
      <c r="C343" s="4">
        <v>130</v>
      </c>
      <c r="D343" s="4">
        <v>150</v>
      </c>
      <c r="E343" s="4">
        <v>20.5</v>
      </c>
      <c r="F343" s="4">
        <v>23.6</v>
      </c>
      <c r="G343" s="4">
        <v>14.8</v>
      </c>
      <c r="H343" s="4">
        <v>17.1</v>
      </c>
      <c r="I343" s="4">
        <v>21.8</v>
      </c>
      <c r="J343" s="4">
        <v>25.1</v>
      </c>
      <c r="K343" s="4">
        <v>302.5</v>
      </c>
      <c r="L343" s="4">
        <v>349</v>
      </c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</row>
    <row r="344" spans="1:136" ht="15" outlineLevel="1">
      <c r="A344" s="10" t="s">
        <v>243</v>
      </c>
      <c r="B344" s="10" t="s">
        <v>26</v>
      </c>
      <c r="C344" s="4">
        <v>200</v>
      </c>
      <c r="D344" s="4">
        <v>200</v>
      </c>
      <c r="E344" s="4">
        <v>5.8</v>
      </c>
      <c r="F344" s="4">
        <v>5.8</v>
      </c>
      <c r="G344" s="4">
        <v>5.9</v>
      </c>
      <c r="H344" s="4">
        <v>5.9</v>
      </c>
      <c r="I344" s="4">
        <v>9</v>
      </c>
      <c r="J344" s="4">
        <v>9</v>
      </c>
      <c r="K344" s="4">
        <v>113</v>
      </c>
      <c r="L344" s="4">
        <v>113</v>
      </c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</row>
    <row r="345" spans="1:136" ht="15" outlineLevel="1">
      <c r="A345" s="10"/>
      <c r="B345" s="10" t="s">
        <v>7</v>
      </c>
      <c r="C345" s="4">
        <f aca="true" t="shared" si="43" ref="C345:L345">SUM(C343:C344)</f>
        <v>330</v>
      </c>
      <c r="D345" s="4">
        <f t="shared" si="43"/>
        <v>350</v>
      </c>
      <c r="E345" s="4">
        <f t="shared" si="43"/>
        <v>26.3</v>
      </c>
      <c r="F345" s="4">
        <f t="shared" si="43"/>
        <v>29.400000000000002</v>
      </c>
      <c r="G345" s="4">
        <f t="shared" si="43"/>
        <v>20.700000000000003</v>
      </c>
      <c r="H345" s="4">
        <f t="shared" si="43"/>
        <v>23</v>
      </c>
      <c r="I345" s="4">
        <f t="shared" si="43"/>
        <v>30.8</v>
      </c>
      <c r="J345" s="4">
        <f t="shared" si="43"/>
        <v>34.1</v>
      </c>
      <c r="K345" s="4">
        <f t="shared" si="43"/>
        <v>415.5</v>
      </c>
      <c r="L345" s="4">
        <f t="shared" si="43"/>
        <v>462</v>
      </c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</row>
    <row r="346" spans="1:136" ht="14.25" customHeight="1" outlineLevel="1">
      <c r="A346" s="10"/>
      <c r="B346" s="33"/>
      <c r="C346" s="4"/>
      <c r="D346" s="4"/>
      <c r="E346" s="4"/>
      <c r="F346" s="4"/>
      <c r="G346" s="4"/>
      <c r="H346" s="4"/>
      <c r="I346" s="4"/>
      <c r="J346" s="4"/>
      <c r="K346" s="4"/>
      <c r="L346" s="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</row>
    <row r="347" spans="1:136" ht="15" outlineLevel="1">
      <c r="A347" s="10"/>
      <c r="B347" s="15" t="s">
        <v>13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</row>
    <row r="348" spans="1:136" ht="15" outlineLevel="1">
      <c r="A348" s="10" t="s">
        <v>87</v>
      </c>
      <c r="B348" s="10" t="s">
        <v>75</v>
      </c>
      <c r="C348" s="4">
        <v>70</v>
      </c>
      <c r="D348" s="4">
        <v>80</v>
      </c>
      <c r="E348" s="4">
        <v>0.5</v>
      </c>
      <c r="F348" s="4">
        <v>0.6</v>
      </c>
      <c r="G348" s="4">
        <v>3.5</v>
      </c>
      <c r="H348" s="4">
        <v>4</v>
      </c>
      <c r="I348" s="4">
        <v>1.6</v>
      </c>
      <c r="J348" s="4">
        <v>1.8</v>
      </c>
      <c r="K348" s="4">
        <v>39.9</v>
      </c>
      <c r="L348" s="4">
        <v>45.6</v>
      </c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</row>
    <row r="349" spans="1:136" ht="30" outlineLevel="1">
      <c r="A349" s="10" t="s">
        <v>253</v>
      </c>
      <c r="B349" s="10" t="s">
        <v>254</v>
      </c>
      <c r="C349" s="4">
        <v>180</v>
      </c>
      <c r="D349" s="4">
        <v>200</v>
      </c>
      <c r="E349" s="4">
        <v>13.3</v>
      </c>
      <c r="F349" s="4">
        <v>14.8</v>
      </c>
      <c r="G349" s="4">
        <v>12.2</v>
      </c>
      <c r="H349" s="4">
        <v>13.6</v>
      </c>
      <c r="I349" s="4">
        <v>25.2</v>
      </c>
      <c r="J349" s="4">
        <v>28</v>
      </c>
      <c r="K349" s="4">
        <v>264.6</v>
      </c>
      <c r="L349" s="4">
        <v>294</v>
      </c>
      <c r="M349" s="26"/>
      <c r="N349" s="53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</row>
    <row r="350" spans="1:136" ht="15" outlineLevel="1">
      <c r="A350" s="45" t="s">
        <v>95</v>
      </c>
      <c r="B350" s="45" t="s">
        <v>32</v>
      </c>
      <c r="C350" s="47">
        <v>200</v>
      </c>
      <c r="D350" s="47">
        <v>200</v>
      </c>
      <c r="E350" s="47">
        <v>0.8</v>
      </c>
      <c r="F350" s="47">
        <v>0.8</v>
      </c>
      <c r="G350" s="47">
        <v>0.8</v>
      </c>
      <c r="H350" s="47">
        <v>0.8</v>
      </c>
      <c r="I350" s="47">
        <v>9.9</v>
      </c>
      <c r="J350" s="47">
        <v>9.9</v>
      </c>
      <c r="K350" s="47">
        <v>85.36</v>
      </c>
      <c r="L350" s="47">
        <v>85.36</v>
      </c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</row>
    <row r="351" spans="1:136" ht="15" customHeight="1" outlineLevel="1">
      <c r="A351" s="10"/>
      <c r="B351" s="10" t="s">
        <v>6</v>
      </c>
      <c r="C351" s="68">
        <v>50</v>
      </c>
      <c r="D351" s="68">
        <v>60</v>
      </c>
      <c r="E351" s="68">
        <v>3.8</v>
      </c>
      <c r="F351" s="68">
        <f>ROUND(E351/C351*D351,2)</f>
        <v>4.56</v>
      </c>
      <c r="G351" s="68">
        <v>0.5</v>
      </c>
      <c r="H351" s="68">
        <f>ROUND(G351/C351*D351,2)</f>
        <v>0.6</v>
      </c>
      <c r="I351" s="68">
        <v>23.4</v>
      </c>
      <c r="J351" s="68">
        <f>ROUND(I351/C351*D351,2)</f>
        <v>28.08</v>
      </c>
      <c r="K351" s="68">
        <v>115</v>
      </c>
      <c r="L351" s="68">
        <f>ROUND(K351/C351*D351,2)</f>
        <v>138</v>
      </c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</row>
    <row r="352" spans="1:136" ht="15" customHeight="1" outlineLevel="1">
      <c r="A352" s="48"/>
      <c r="B352" s="48" t="s">
        <v>39</v>
      </c>
      <c r="C352" s="68">
        <v>40</v>
      </c>
      <c r="D352" s="68">
        <v>60</v>
      </c>
      <c r="E352" s="68">
        <v>2.64</v>
      </c>
      <c r="F352" s="68">
        <f>ROUND(E352/C352*D352,2)</f>
        <v>3.96</v>
      </c>
      <c r="G352" s="68">
        <v>0.48</v>
      </c>
      <c r="H352" s="68">
        <f>ROUND(G352/C352*D352,2)</f>
        <v>0.72</v>
      </c>
      <c r="I352" s="68">
        <v>13.36</v>
      </c>
      <c r="J352" s="68">
        <f>ROUND(I352/C352*D352,2)</f>
        <v>20.04</v>
      </c>
      <c r="K352" s="68">
        <v>69.6</v>
      </c>
      <c r="L352" s="68">
        <f>ROUND(K352/C352*D352,2)</f>
        <v>104.4</v>
      </c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</row>
    <row r="353" spans="1:136" ht="15" outlineLevel="1">
      <c r="A353" s="10"/>
      <c r="B353" s="10" t="s">
        <v>7</v>
      </c>
      <c r="C353" s="4">
        <f aca="true" t="shared" si="44" ref="C353:L353">SUM(C348:C352)</f>
        <v>540</v>
      </c>
      <c r="D353" s="4">
        <f t="shared" si="44"/>
        <v>600</v>
      </c>
      <c r="E353" s="4">
        <f t="shared" si="44"/>
        <v>21.040000000000003</v>
      </c>
      <c r="F353" s="4">
        <f t="shared" si="44"/>
        <v>24.72</v>
      </c>
      <c r="G353" s="4">
        <f t="shared" si="44"/>
        <v>17.48</v>
      </c>
      <c r="H353" s="4">
        <f t="shared" si="44"/>
        <v>19.720000000000002</v>
      </c>
      <c r="I353" s="4">
        <f t="shared" si="44"/>
        <v>73.46000000000001</v>
      </c>
      <c r="J353" s="4">
        <f t="shared" si="44"/>
        <v>87.82</v>
      </c>
      <c r="K353" s="4">
        <f t="shared" si="44"/>
        <v>574.46</v>
      </c>
      <c r="L353" s="4">
        <f t="shared" si="44"/>
        <v>667.36</v>
      </c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</row>
    <row r="354" spans="1:136" ht="15" outlineLevel="1">
      <c r="A354" s="10"/>
      <c r="B354" s="10"/>
      <c r="C354" s="4"/>
      <c r="D354" s="4"/>
      <c r="E354" s="4"/>
      <c r="F354" s="4"/>
      <c r="G354" s="4"/>
      <c r="H354" s="4"/>
      <c r="I354" s="4"/>
      <c r="J354" s="4"/>
      <c r="K354" s="4"/>
      <c r="L354" s="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</row>
    <row r="355" spans="1:136" ht="15" outlineLevel="1">
      <c r="A355" s="10"/>
      <c r="B355" s="15" t="s">
        <v>15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</row>
    <row r="356" spans="1:136" ht="15" outlineLevel="1">
      <c r="A356" s="10"/>
      <c r="B356" s="10" t="s">
        <v>16</v>
      </c>
      <c r="C356" s="4">
        <v>200</v>
      </c>
      <c r="D356" s="4">
        <v>200</v>
      </c>
      <c r="E356" s="4">
        <v>5.8</v>
      </c>
      <c r="F356" s="4">
        <v>5.8</v>
      </c>
      <c r="G356" s="4">
        <v>6.4</v>
      </c>
      <c r="H356" s="4">
        <v>6.4</v>
      </c>
      <c r="I356" s="4">
        <v>8</v>
      </c>
      <c r="J356" s="4">
        <v>8</v>
      </c>
      <c r="K356" s="4">
        <v>117</v>
      </c>
      <c r="L356" s="4">
        <v>117</v>
      </c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</row>
    <row r="357" spans="1:136" ht="15" outlineLevel="1">
      <c r="A357" s="10"/>
      <c r="B357" s="10" t="s">
        <v>7</v>
      </c>
      <c r="C357" s="4">
        <v>200</v>
      </c>
      <c r="D357" s="4">
        <v>200</v>
      </c>
      <c r="E357" s="4">
        <v>5.8</v>
      </c>
      <c r="F357" s="4">
        <v>5.8</v>
      </c>
      <c r="G357" s="4">
        <v>6.4</v>
      </c>
      <c r="H357" s="4">
        <v>6.4</v>
      </c>
      <c r="I357" s="4">
        <v>8</v>
      </c>
      <c r="J357" s="4">
        <v>8</v>
      </c>
      <c r="K357" s="4">
        <v>117</v>
      </c>
      <c r="L357" s="4">
        <v>117</v>
      </c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</row>
    <row r="358" spans="1:136" ht="15">
      <c r="A358" s="21"/>
      <c r="B358" s="22" t="s">
        <v>17</v>
      </c>
      <c r="C358" s="23">
        <f aca="true" t="shared" si="45" ref="C358:L358">C324+C328+C340+C345+C353+C357</f>
        <v>2730</v>
      </c>
      <c r="D358" s="23">
        <f t="shared" si="45"/>
        <v>2940</v>
      </c>
      <c r="E358" s="23">
        <f t="shared" si="45"/>
        <v>110.82000000000001</v>
      </c>
      <c r="F358" s="23">
        <f t="shared" si="45"/>
        <v>123.85</v>
      </c>
      <c r="G358" s="23">
        <f t="shared" si="45"/>
        <v>92.96000000000001</v>
      </c>
      <c r="H358" s="23">
        <f t="shared" si="45"/>
        <v>101.44</v>
      </c>
      <c r="I358" s="23">
        <f t="shared" si="45"/>
        <v>349.74</v>
      </c>
      <c r="J358" s="23">
        <f t="shared" si="45"/>
        <v>396.09999999999997</v>
      </c>
      <c r="K358" s="23">
        <f t="shared" si="45"/>
        <v>2736.76</v>
      </c>
      <c r="L358" s="23">
        <f t="shared" si="45"/>
        <v>3052.9600000000005</v>
      </c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</row>
    <row r="359" spans="1:136" ht="15">
      <c r="A359" s="10"/>
      <c r="B359" s="10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</row>
    <row r="360" spans="1:136" ht="15">
      <c r="A360" s="10"/>
      <c r="B360" s="13" t="s">
        <v>35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</row>
    <row r="361" spans="1:136" ht="15" outlineLevel="1">
      <c r="A361" s="10"/>
      <c r="B361" s="15" t="s">
        <v>5</v>
      </c>
      <c r="C361" s="14"/>
      <c r="D361" s="4"/>
      <c r="E361" s="4"/>
      <c r="F361" s="4"/>
      <c r="G361" s="4"/>
      <c r="H361" s="4"/>
      <c r="I361" s="4"/>
      <c r="J361" s="4"/>
      <c r="K361" s="4"/>
      <c r="L361" s="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</row>
    <row r="362" spans="1:136" ht="15" outlineLevel="1">
      <c r="A362" s="10" t="s">
        <v>392</v>
      </c>
      <c r="B362" s="10" t="s">
        <v>393</v>
      </c>
      <c r="C362" s="68">
        <v>200</v>
      </c>
      <c r="D362" s="68">
        <v>250</v>
      </c>
      <c r="E362" s="68">
        <v>26.2</v>
      </c>
      <c r="F362" s="68">
        <f>ROUND(E362/C362*D362,2)</f>
        <v>32.75</v>
      </c>
      <c r="G362" s="68">
        <v>22.9</v>
      </c>
      <c r="H362" s="68">
        <f>ROUND(G362/C362*D362,2)</f>
        <v>28.63</v>
      </c>
      <c r="I362" s="68">
        <v>32.8</v>
      </c>
      <c r="J362" s="68">
        <f>ROUND(I362/C362*D362,2)</f>
        <v>41</v>
      </c>
      <c r="K362" s="68">
        <v>446</v>
      </c>
      <c r="L362" s="68">
        <f>ROUND(K362/C362*D362,2)</f>
        <v>557.5</v>
      </c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</row>
    <row r="363" spans="1:136" ht="15" outlineLevel="1">
      <c r="A363" s="10" t="s">
        <v>477</v>
      </c>
      <c r="B363" s="10" t="s">
        <v>438</v>
      </c>
      <c r="C363" s="68">
        <v>50</v>
      </c>
      <c r="D363" s="68">
        <v>50</v>
      </c>
      <c r="E363" s="68">
        <v>0</v>
      </c>
      <c r="F363" s="68">
        <v>0</v>
      </c>
      <c r="G363" s="68">
        <v>0</v>
      </c>
      <c r="H363" s="68">
        <v>0</v>
      </c>
      <c r="I363" s="68">
        <v>5.8</v>
      </c>
      <c r="J363" s="68">
        <v>5.8</v>
      </c>
      <c r="K363" s="68">
        <v>23.5</v>
      </c>
      <c r="L363" s="68">
        <v>23.5</v>
      </c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</row>
    <row r="364" spans="1:136" ht="15" outlineLevel="1">
      <c r="A364" s="10" t="s">
        <v>261</v>
      </c>
      <c r="B364" s="10" t="s">
        <v>250</v>
      </c>
      <c r="C364" s="4">
        <v>200</v>
      </c>
      <c r="D364" s="4">
        <v>200</v>
      </c>
      <c r="E364" s="4">
        <v>3.6</v>
      </c>
      <c r="F364" s="4">
        <v>3.6</v>
      </c>
      <c r="G364" s="4">
        <v>3.3</v>
      </c>
      <c r="H364" s="4">
        <v>3.3</v>
      </c>
      <c r="I364" s="4">
        <v>13.7</v>
      </c>
      <c r="J364" s="4">
        <v>13.7</v>
      </c>
      <c r="K364" s="4">
        <v>100</v>
      </c>
      <c r="L364" s="4">
        <v>100</v>
      </c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</row>
    <row r="365" spans="1:136" ht="15" outlineLevel="1">
      <c r="A365" s="10"/>
      <c r="B365" s="10" t="s">
        <v>6</v>
      </c>
      <c r="C365" s="68">
        <v>50</v>
      </c>
      <c r="D365" s="68">
        <v>50</v>
      </c>
      <c r="E365" s="68">
        <v>3.8</v>
      </c>
      <c r="F365" s="68">
        <v>3.8</v>
      </c>
      <c r="G365" s="68">
        <v>0.5</v>
      </c>
      <c r="H365" s="68">
        <v>0.5</v>
      </c>
      <c r="I365" s="68">
        <v>23.4</v>
      </c>
      <c r="J365" s="68">
        <v>23.4</v>
      </c>
      <c r="K365" s="68">
        <v>115</v>
      </c>
      <c r="L365" s="68">
        <v>115</v>
      </c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</row>
    <row r="366" spans="1:136" ht="15" outlineLevel="1">
      <c r="A366" s="10"/>
      <c r="B366" s="10" t="s">
        <v>7</v>
      </c>
      <c r="C366" s="4">
        <f aca="true" t="shared" si="46" ref="C366:L366">SUM(C362:C365)</f>
        <v>500</v>
      </c>
      <c r="D366" s="4">
        <f t="shared" si="46"/>
        <v>550</v>
      </c>
      <c r="E366" s="4">
        <f t="shared" si="46"/>
        <v>33.6</v>
      </c>
      <c r="F366" s="4">
        <f t="shared" si="46"/>
        <v>40.15</v>
      </c>
      <c r="G366" s="4">
        <f t="shared" si="46"/>
        <v>26.7</v>
      </c>
      <c r="H366" s="4">
        <f t="shared" si="46"/>
        <v>32.43</v>
      </c>
      <c r="I366" s="4">
        <f t="shared" si="46"/>
        <v>75.69999999999999</v>
      </c>
      <c r="J366" s="4">
        <f t="shared" si="46"/>
        <v>83.9</v>
      </c>
      <c r="K366" s="4">
        <f t="shared" si="46"/>
        <v>684.5</v>
      </c>
      <c r="L366" s="4">
        <f t="shared" si="46"/>
        <v>796</v>
      </c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</row>
    <row r="367" spans="1:136" ht="15" outlineLevel="1">
      <c r="A367" s="10"/>
      <c r="B367" s="10"/>
      <c r="C367" s="4"/>
      <c r="D367" s="4"/>
      <c r="E367" s="4"/>
      <c r="F367" s="4"/>
      <c r="G367" s="4"/>
      <c r="H367" s="4"/>
      <c r="I367" s="4"/>
      <c r="J367" s="4"/>
      <c r="K367" s="4"/>
      <c r="L367" s="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</row>
    <row r="368" spans="1:136" s="28" customFormat="1" ht="15" outlineLevel="1">
      <c r="A368" s="10"/>
      <c r="B368" s="15" t="s">
        <v>20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"/>
      <c r="N368" s="44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</row>
    <row r="369" spans="1:136" s="28" customFormat="1" ht="15" outlineLevel="1">
      <c r="A369" s="10"/>
      <c r="B369" s="10" t="s">
        <v>50</v>
      </c>
      <c r="C369" s="4">
        <v>200</v>
      </c>
      <c r="D369" s="4">
        <v>230</v>
      </c>
      <c r="E369" s="4">
        <v>0.8</v>
      </c>
      <c r="F369" s="4">
        <v>0.9</v>
      </c>
      <c r="G369" s="4">
        <v>0.8</v>
      </c>
      <c r="H369" s="4">
        <v>0.9</v>
      </c>
      <c r="I369" s="4">
        <v>19.6</v>
      </c>
      <c r="J369" s="4">
        <v>22.5</v>
      </c>
      <c r="K369" s="4">
        <v>90.2</v>
      </c>
      <c r="L369" s="4">
        <v>104</v>
      </c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</row>
    <row r="370" spans="1:136" ht="15" outlineLevel="1">
      <c r="A370" s="10"/>
      <c r="B370" s="10" t="s">
        <v>7</v>
      </c>
      <c r="C370" s="4">
        <v>200</v>
      </c>
      <c r="D370" s="4">
        <v>230</v>
      </c>
      <c r="E370" s="4">
        <v>0.8</v>
      </c>
      <c r="F370" s="4">
        <v>0.9</v>
      </c>
      <c r="G370" s="4">
        <v>0.8</v>
      </c>
      <c r="H370" s="4">
        <v>0.9</v>
      </c>
      <c r="I370" s="4">
        <v>19.6</v>
      </c>
      <c r="J370" s="4">
        <v>22.5</v>
      </c>
      <c r="K370" s="4">
        <v>90.2</v>
      </c>
      <c r="L370" s="4">
        <v>104</v>
      </c>
      <c r="M370" s="28"/>
      <c r="N370" s="55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</row>
    <row r="371" spans="1:136" ht="15" outlineLevel="1">
      <c r="A371" s="10"/>
      <c r="B371" s="10"/>
      <c r="C371" s="4"/>
      <c r="D371" s="4"/>
      <c r="E371" s="4"/>
      <c r="F371" s="4"/>
      <c r="G371" s="4"/>
      <c r="H371" s="4"/>
      <c r="I371" s="4"/>
      <c r="J371" s="4"/>
      <c r="K371" s="4"/>
      <c r="L371" s="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</row>
    <row r="372" spans="1:136" ht="17.25" customHeight="1" outlineLevel="1">
      <c r="A372" s="10"/>
      <c r="B372" s="15" t="s">
        <v>9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</row>
    <row r="373" spans="1:136" ht="16.5" customHeight="1" outlineLevel="1">
      <c r="A373" s="10" t="s">
        <v>207</v>
      </c>
      <c r="B373" s="10" t="s">
        <v>211</v>
      </c>
      <c r="C373" s="4">
        <v>80</v>
      </c>
      <c r="D373" s="4">
        <v>100</v>
      </c>
      <c r="E373" s="4">
        <v>1.9</v>
      </c>
      <c r="F373" s="4">
        <v>2.4</v>
      </c>
      <c r="G373" s="4">
        <v>10</v>
      </c>
      <c r="H373" s="4">
        <v>12.57</v>
      </c>
      <c r="I373" s="4">
        <v>2.3</v>
      </c>
      <c r="J373" s="4">
        <v>2.9</v>
      </c>
      <c r="K373" s="4">
        <v>107.5</v>
      </c>
      <c r="L373" s="4">
        <v>134.4</v>
      </c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</row>
    <row r="374" spans="1:136" s="38" customFormat="1" ht="15" outlineLevel="1">
      <c r="A374" s="10" t="s">
        <v>112</v>
      </c>
      <c r="B374" s="10" t="s">
        <v>258</v>
      </c>
      <c r="C374" s="4">
        <v>250</v>
      </c>
      <c r="D374" s="4">
        <v>250</v>
      </c>
      <c r="E374" s="4">
        <v>3.2</v>
      </c>
      <c r="F374" s="4">
        <v>3.2</v>
      </c>
      <c r="G374" s="4">
        <v>4.9</v>
      </c>
      <c r="H374" s="4">
        <v>4.9</v>
      </c>
      <c r="I374" s="4">
        <v>21.8</v>
      </c>
      <c r="J374" s="4">
        <v>21.8</v>
      </c>
      <c r="K374" s="4">
        <v>144</v>
      </c>
      <c r="L374" s="4">
        <v>144</v>
      </c>
      <c r="M374" s="5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</row>
    <row r="375" spans="1:136" ht="15" customHeight="1" outlineLevel="1">
      <c r="A375" s="48" t="s">
        <v>235</v>
      </c>
      <c r="B375" s="48" t="s">
        <v>236</v>
      </c>
      <c r="C375" s="49">
        <v>20</v>
      </c>
      <c r="D375" s="49">
        <v>20</v>
      </c>
      <c r="E375" s="49">
        <v>5.4</v>
      </c>
      <c r="F375" s="58">
        <v>5.4</v>
      </c>
      <c r="G375" s="49">
        <v>3.8</v>
      </c>
      <c r="H375" s="49">
        <v>3.8</v>
      </c>
      <c r="I375" s="49">
        <v>0.14</v>
      </c>
      <c r="J375" s="49">
        <v>0.14</v>
      </c>
      <c r="K375" s="49">
        <v>56.6</v>
      </c>
      <c r="L375" s="49">
        <v>56.6</v>
      </c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</row>
    <row r="376" spans="1:136" ht="15" outlineLevel="1">
      <c r="A376" s="10" t="s">
        <v>259</v>
      </c>
      <c r="B376" s="10" t="s">
        <v>260</v>
      </c>
      <c r="C376" s="4">
        <v>110</v>
      </c>
      <c r="D376" s="4">
        <v>110</v>
      </c>
      <c r="E376" s="27">
        <v>14.3</v>
      </c>
      <c r="F376" s="27">
        <v>14.3</v>
      </c>
      <c r="G376" s="27">
        <v>14</v>
      </c>
      <c r="H376" s="27">
        <v>14</v>
      </c>
      <c r="I376" s="27">
        <v>12.1</v>
      </c>
      <c r="J376" s="27">
        <v>12.1</v>
      </c>
      <c r="K376" s="27">
        <v>235</v>
      </c>
      <c r="L376" s="27">
        <v>235</v>
      </c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</row>
    <row r="377" spans="1:136" ht="15" outlineLevel="1">
      <c r="A377" s="10" t="s">
        <v>205</v>
      </c>
      <c r="B377" s="10" t="s">
        <v>206</v>
      </c>
      <c r="C377" s="4">
        <v>180</v>
      </c>
      <c r="D377" s="4">
        <v>200</v>
      </c>
      <c r="E377" s="4">
        <v>1.7</v>
      </c>
      <c r="F377" s="4">
        <v>1.9</v>
      </c>
      <c r="G377" s="4">
        <v>9</v>
      </c>
      <c r="H377" s="4">
        <v>10</v>
      </c>
      <c r="I377" s="4">
        <v>10.8</v>
      </c>
      <c r="J377" s="4">
        <v>12</v>
      </c>
      <c r="K377" s="4">
        <v>131</v>
      </c>
      <c r="L377" s="4">
        <v>145.3</v>
      </c>
      <c r="M377" s="26"/>
      <c r="N377" s="53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</row>
    <row r="378" spans="1:136" ht="15" outlineLevel="1">
      <c r="A378" s="45" t="s">
        <v>405</v>
      </c>
      <c r="B378" s="46" t="s">
        <v>404</v>
      </c>
      <c r="C378" s="47">
        <v>200</v>
      </c>
      <c r="D378" s="47">
        <v>200</v>
      </c>
      <c r="E378" s="47">
        <v>0.9</v>
      </c>
      <c r="F378" s="47">
        <v>0.9</v>
      </c>
      <c r="G378" s="47">
        <v>0.1</v>
      </c>
      <c r="H378" s="47">
        <v>0.1</v>
      </c>
      <c r="I378" s="47">
        <v>19.6</v>
      </c>
      <c r="J378" s="47">
        <v>19.6</v>
      </c>
      <c r="K378" s="47">
        <v>88</v>
      </c>
      <c r="L378" s="47">
        <v>88</v>
      </c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</row>
    <row r="379" spans="1:136" ht="15" outlineLevel="1">
      <c r="A379" s="10"/>
      <c r="B379" s="10" t="s">
        <v>6</v>
      </c>
      <c r="C379" s="68">
        <v>60</v>
      </c>
      <c r="D379" s="68">
        <v>75</v>
      </c>
      <c r="E379" s="68">
        <v>4.56</v>
      </c>
      <c r="F379" s="68">
        <f>ROUND(E379/C379*D379,2)</f>
        <v>5.7</v>
      </c>
      <c r="G379" s="68">
        <v>0.6</v>
      </c>
      <c r="H379" s="68">
        <f>ROUND(G379/C379*D379,2)</f>
        <v>0.75</v>
      </c>
      <c r="I379" s="68">
        <v>28.08</v>
      </c>
      <c r="J379" s="68">
        <f>ROUND(I379/C379*D379,2)</f>
        <v>35.1</v>
      </c>
      <c r="K379" s="68">
        <v>138</v>
      </c>
      <c r="L379" s="68">
        <f>ROUND(K379/C379*D379,2)</f>
        <v>172.5</v>
      </c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</row>
    <row r="380" spans="1:136" ht="15" outlineLevel="1">
      <c r="A380" s="10"/>
      <c r="B380" s="10" t="s">
        <v>10</v>
      </c>
      <c r="C380" s="68">
        <v>40</v>
      </c>
      <c r="D380" s="68">
        <v>60</v>
      </c>
      <c r="E380" s="68">
        <v>2.64</v>
      </c>
      <c r="F380" s="68">
        <f>ROUND(E380/C380*D380,2)</f>
        <v>3.96</v>
      </c>
      <c r="G380" s="68">
        <v>0.48</v>
      </c>
      <c r="H380" s="68">
        <f>ROUND(G380/C380*D380,2)</f>
        <v>0.72</v>
      </c>
      <c r="I380" s="68">
        <v>13.36</v>
      </c>
      <c r="J380" s="68">
        <f>ROUND(I380/C380*D380,2)</f>
        <v>20.04</v>
      </c>
      <c r="K380" s="68">
        <v>69.6</v>
      </c>
      <c r="L380" s="68">
        <f>ROUND(K380/C380*D380,2)</f>
        <v>104.4</v>
      </c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</row>
    <row r="381" spans="1:136" ht="15" outlineLevel="1">
      <c r="A381" s="10"/>
      <c r="B381" s="10" t="s">
        <v>7</v>
      </c>
      <c r="C381" s="4">
        <f aca="true" t="shared" si="47" ref="C381:L381">SUM(C373:C380)</f>
        <v>940</v>
      </c>
      <c r="D381" s="4">
        <f t="shared" si="47"/>
        <v>1015</v>
      </c>
      <c r="E381" s="4">
        <f t="shared" si="47"/>
        <v>34.599999999999994</v>
      </c>
      <c r="F381" s="4">
        <f t="shared" si="47"/>
        <v>37.76</v>
      </c>
      <c r="G381" s="4">
        <f t="shared" si="47"/>
        <v>42.88</v>
      </c>
      <c r="H381" s="4">
        <f t="shared" si="47"/>
        <v>46.839999999999996</v>
      </c>
      <c r="I381" s="4">
        <f t="shared" si="47"/>
        <v>108.18</v>
      </c>
      <c r="J381" s="4">
        <f t="shared" si="47"/>
        <v>123.67999999999998</v>
      </c>
      <c r="K381" s="4">
        <f t="shared" si="47"/>
        <v>969.7</v>
      </c>
      <c r="L381" s="4">
        <f t="shared" si="47"/>
        <v>1080.2</v>
      </c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</row>
    <row r="382" spans="1:136" s="20" customFormat="1" ht="15" outlineLevel="1">
      <c r="A382" s="10"/>
      <c r="B382" s="1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  <c r="N382" s="44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</row>
    <row r="383" spans="1:136" ht="15" outlineLevel="1">
      <c r="A383" s="10"/>
      <c r="B383" s="15" t="s">
        <v>11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20"/>
      <c r="N383" s="50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</row>
    <row r="384" spans="1:136" ht="15" outlineLevel="1">
      <c r="A384" s="3" t="s">
        <v>256</v>
      </c>
      <c r="B384" s="10" t="s">
        <v>257</v>
      </c>
      <c r="C384" s="4">
        <v>70</v>
      </c>
      <c r="D384" s="4">
        <v>100</v>
      </c>
      <c r="E384" s="4">
        <v>4.1</v>
      </c>
      <c r="F384" s="4">
        <v>5.9</v>
      </c>
      <c r="G384" s="4">
        <v>3.5</v>
      </c>
      <c r="H384" s="4">
        <v>5</v>
      </c>
      <c r="I384" s="4">
        <v>42.4</v>
      </c>
      <c r="J384" s="4">
        <v>60.5</v>
      </c>
      <c r="K384" s="4">
        <v>217</v>
      </c>
      <c r="L384" s="4">
        <v>310</v>
      </c>
      <c r="M384" s="152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</row>
    <row r="385" spans="1:136" ht="15" outlineLevel="1">
      <c r="A385" s="10" t="s">
        <v>243</v>
      </c>
      <c r="B385" s="10" t="s">
        <v>26</v>
      </c>
      <c r="C385" s="4">
        <v>200</v>
      </c>
      <c r="D385" s="4">
        <v>200</v>
      </c>
      <c r="E385" s="4">
        <v>5.8</v>
      </c>
      <c r="F385" s="4">
        <v>5.8</v>
      </c>
      <c r="G385" s="4">
        <v>5.9</v>
      </c>
      <c r="H385" s="4">
        <v>5.9</v>
      </c>
      <c r="I385" s="4">
        <v>9</v>
      </c>
      <c r="J385" s="4">
        <v>9</v>
      </c>
      <c r="K385" s="4">
        <v>113</v>
      </c>
      <c r="L385" s="4">
        <v>113</v>
      </c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</row>
    <row r="386" spans="1:136" ht="15" outlineLevel="1">
      <c r="A386" s="10" t="s">
        <v>95</v>
      </c>
      <c r="B386" s="10" t="s">
        <v>387</v>
      </c>
      <c r="C386" s="4">
        <v>125</v>
      </c>
      <c r="D386" s="4">
        <v>125</v>
      </c>
      <c r="E386" s="4">
        <v>1.8</v>
      </c>
      <c r="F386" s="4">
        <v>1.8</v>
      </c>
      <c r="G386" s="4">
        <v>1.6</v>
      </c>
      <c r="H386" s="4">
        <v>1.6</v>
      </c>
      <c r="I386" s="4">
        <v>12.1</v>
      </c>
      <c r="J386" s="4">
        <v>12.1</v>
      </c>
      <c r="K386" s="4">
        <v>76</v>
      </c>
      <c r="L386" s="4">
        <v>76</v>
      </c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</row>
    <row r="387" spans="1:136" ht="15" outlineLevel="1">
      <c r="A387" s="10"/>
      <c r="B387" s="10" t="s">
        <v>7</v>
      </c>
      <c r="C387" s="4">
        <f>SUM(C384:C386)</f>
        <v>395</v>
      </c>
      <c r="D387" s="4">
        <f>SUM(D384:D386)</f>
        <v>425</v>
      </c>
      <c r="E387" s="4">
        <f aca="true" t="shared" si="48" ref="E387:L387">SUM(E384:E386)</f>
        <v>11.7</v>
      </c>
      <c r="F387" s="4">
        <f t="shared" si="48"/>
        <v>13.5</v>
      </c>
      <c r="G387" s="4">
        <f t="shared" si="48"/>
        <v>11</v>
      </c>
      <c r="H387" s="4">
        <f t="shared" si="48"/>
        <v>12.5</v>
      </c>
      <c r="I387" s="4">
        <f t="shared" si="48"/>
        <v>63.5</v>
      </c>
      <c r="J387" s="4">
        <f t="shared" si="48"/>
        <v>81.6</v>
      </c>
      <c r="K387" s="4">
        <f t="shared" si="48"/>
        <v>406</v>
      </c>
      <c r="L387" s="4">
        <f t="shared" si="48"/>
        <v>499</v>
      </c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</row>
    <row r="388" spans="1:136" ht="16.5" customHeight="1" outlineLevel="1">
      <c r="A388" s="10"/>
      <c r="B388" s="10"/>
      <c r="C388" s="4"/>
      <c r="D388" s="4"/>
      <c r="E388" s="4"/>
      <c r="F388" s="4"/>
      <c r="G388" s="4"/>
      <c r="H388" s="4"/>
      <c r="I388" s="4"/>
      <c r="J388" s="4"/>
      <c r="K388" s="4"/>
      <c r="L388" s="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</row>
    <row r="389" spans="1:136" ht="15" outlineLevel="1">
      <c r="A389" s="10"/>
      <c r="B389" s="15" t="s">
        <v>13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</row>
    <row r="390" spans="1:136" ht="15" outlineLevel="1">
      <c r="A390" s="10" t="s">
        <v>89</v>
      </c>
      <c r="B390" s="10" t="s">
        <v>90</v>
      </c>
      <c r="C390" s="4">
        <v>40</v>
      </c>
      <c r="D390" s="4">
        <v>40</v>
      </c>
      <c r="E390" s="4">
        <v>0.26</v>
      </c>
      <c r="F390" s="4">
        <v>0.26</v>
      </c>
      <c r="G390" s="4">
        <v>0</v>
      </c>
      <c r="H390" s="4">
        <v>0</v>
      </c>
      <c r="I390" s="4">
        <v>1.1</v>
      </c>
      <c r="J390" s="4">
        <v>1.1</v>
      </c>
      <c r="K390" s="4">
        <v>5.3</v>
      </c>
      <c r="L390" s="4">
        <v>5.3</v>
      </c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</row>
    <row r="391" spans="1:136" ht="15" outlineLevel="1">
      <c r="A391" s="10" t="s">
        <v>149</v>
      </c>
      <c r="B391" s="10" t="s">
        <v>40</v>
      </c>
      <c r="C391" s="4">
        <v>180</v>
      </c>
      <c r="D391" s="4">
        <v>200</v>
      </c>
      <c r="E391" s="4">
        <v>3.7</v>
      </c>
      <c r="F391" s="4">
        <v>4.1</v>
      </c>
      <c r="G391" s="4">
        <v>5</v>
      </c>
      <c r="H391" s="4">
        <v>5.6</v>
      </c>
      <c r="I391" s="4">
        <v>24.7</v>
      </c>
      <c r="J391" s="4">
        <v>27.4</v>
      </c>
      <c r="K391" s="4">
        <v>160</v>
      </c>
      <c r="L391" s="4">
        <v>177.3</v>
      </c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</row>
    <row r="392" spans="1:136" ht="15" outlineLevel="1">
      <c r="A392" s="10" t="s">
        <v>239</v>
      </c>
      <c r="B392" s="10" t="s">
        <v>113</v>
      </c>
      <c r="C392" s="4">
        <v>100</v>
      </c>
      <c r="D392" s="4">
        <v>100</v>
      </c>
      <c r="E392" s="4">
        <v>9.6</v>
      </c>
      <c r="F392" s="4">
        <v>9.6</v>
      </c>
      <c r="G392" s="4">
        <v>3.6</v>
      </c>
      <c r="H392" s="4">
        <v>3.6</v>
      </c>
      <c r="I392" s="4">
        <v>5.7</v>
      </c>
      <c r="J392" s="4">
        <v>5.7</v>
      </c>
      <c r="K392" s="4">
        <v>103</v>
      </c>
      <c r="L392" s="4">
        <v>103</v>
      </c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</row>
    <row r="393" spans="1:136" ht="15" outlineLevel="1">
      <c r="A393" s="10" t="s">
        <v>95</v>
      </c>
      <c r="B393" s="10" t="s">
        <v>32</v>
      </c>
      <c r="C393" s="4">
        <v>200</v>
      </c>
      <c r="D393" s="4">
        <v>200</v>
      </c>
      <c r="E393" s="4">
        <v>1</v>
      </c>
      <c r="F393" s="4">
        <v>1</v>
      </c>
      <c r="G393" s="4">
        <v>0.2</v>
      </c>
      <c r="H393" s="4">
        <v>0.2</v>
      </c>
      <c r="I393" s="4">
        <v>20.2</v>
      </c>
      <c r="J393" s="4">
        <v>20.2</v>
      </c>
      <c r="K393" s="4">
        <v>85.68</v>
      </c>
      <c r="L393" s="4">
        <v>85.68</v>
      </c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</row>
    <row r="394" spans="1:136" ht="15" outlineLevel="1">
      <c r="A394" s="10"/>
      <c r="B394" s="10" t="s">
        <v>6</v>
      </c>
      <c r="C394" s="68">
        <v>50</v>
      </c>
      <c r="D394" s="68">
        <v>50</v>
      </c>
      <c r="E394" s="68">
        <v>3.8</v>
      </c>
      <c r="F394" s="68">
        <v>3.8</v>
      </c>
      <c r="G394" s="68">
        <v>0.5</v>
      </c>
      <c r="H394" s="68">
        <v>0.5</v>
      </c>
      <c r="I394" s="68">
        <v>23.4</v>
      </c>
      <c r="J394" s="68">
        <v>23.4</v>
      </c>
      <c r="K394" s="68">
        <v>115</v>
      </c>
      <c r="L394" s="68">
        <v>115</v>
      </c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</row>
    <row r="395" spans="1:136" ht="15" outlineLevel="1">
      <c r="A395" s="10"/>
      <c r="B395" s="10" t="s">
        <v>22</v>
      </c>
      <c r="C395" s="68">
        <v>40</v>
      </c>
      <c r="D395" s="68">
        <v>60</v>
      </c>
      <c r="E395" s="68">
        <v>2.64</v>
      </c>
      <c r="F395" s="68">
        <f>ROUND(E395/C395*D395,2)</f>
        <v>3.96</v>
      </c>
      <c r="G395" s="68">
        <v>0.48</v>
      </c>
      <c r="H395" s="68">
        <f>ROUND(G395/C395*D395,2)</f>
        <v>0.72</v>
      </c>
      <c r="I395" s="68">
        <v>13.36</v>
      </c>
      <c r="J395" s="68">
        <f>ROUND(I395/C395*D395,2)</f>
        <v>20.04</v>
      </c>
      <c r="K395" s="68">
        <v>69.6</v>
      </c>
      <c r="L395" s="68">
        <f>ROUND(K395/C395*D395,2)</f>
        <v>104.4</v>
      </c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</row>
    <row r="396" spans="1:136" ht="15" outlineLevel="1">
      <c r="A396" s="10"/>
      <c r="B396" s="10" t="s">
        <v>7</v>
      </c>
      <c r="C396" s="4">
        <f aca="true" t="shared" si="49" ref="C396:L396">SUM(C390:C395)</f>
        <v>610</v>
      </c>
      <c r="D396" s="4">
        <f t="shared" si="49"/>
        <v>650</v>
      </c>
      <c r="E396" s="4">
        <f t="shared" si="49"/>
        <v>21</v>
      </c>
      <c r="F396" s="4">
        <f t="shared" si="49"/>
        <v>22.72</v>
      </c>
      <c r="G396" s="4">
        <f t="shared" si="49"/>
        <v>9.78</v>
      </c>
      <c r="H396" s="4">
        <f t="shared" si="49"/>
        <v>10.62</v>
      </c>
      <c r="I396" s="4">
        <f t="shared" si="49"/>
        <v>88.46</v>
      </c>
      <c r="J396" s="4">
        <f t="shared" si="49"/>
        <v>97.84</v>
      </c>
      <c r="K396" s="4">
        <f t="shared" si="49"/>
        <v>538.58</v>
      </c>
      <c r="L396" s="4">
        <f t="shared" si="49"/>
        <v>590.6800000000001</v>
      </c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</row>
    <row r="397" spans="1:136" ht="15" outlineLevel="1">
      <c r="A397" s="10"/>
      <c r="B397" s="10"/>
      <c r="C397" s="4"/>
      <c r="D397" s="4"/>
      <c r="E397" s="4"/>
      <c r="F397" s="4"/>
      <c r="G397" s="4"/>
      <c r="H397" s="4"/>
      <c r="I397" s="4"/>
      <c r="J397" s="4"/>
      <c r="K397" s="4"/>
      <c r="L397" s="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</row>
    <row r="398" spans="1:136" ht="15" outlineLevel="1">
      <c r="A398" s="10"/>
      <c r="B398" s="15" t="s">
        <v>15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</row>
    <row r="399" spans="1:136" ht="15" outlineLevel="1">
      <c r="A399" s="10"/>
      <c r="B399" s="10" t="s">
        <v>16</v>
      </c>
      <c r="C399" s="4">
        <v>200</v>
      </c>
      <c r="D399" s="4">
        <v>200</v>
      </c>
      <c r="E399" s="4">
        <v>5.8</v>
      </c>
      <c r="F399" s="4">
        <v>5.8</v>
      </c>
      <c r="G399" s="4">
        <v>6.4</v>
      </c>
      <c r="H399" s="4">
        <v>6.4</v>
      </c>
      <c r="I399" s="4">
        <v>8</v>
      </c>
      <c r="J399" s="4">
        <v>8</v>
      </c>
      <c r="K399" s="4">
        <v>117</v>
      </c>
      <c r="L399" s="4">
        <v>117</v>
      </c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</row>
    <row r="400" spans="1:136" ht="15" outlineLevel="1">
      <c r="A400" s="45" t="s">
        <v>238</v>
      </c>
      <c r="B400" s="45" t="s">
        <v>131</v>
      </c>
      <c r="C400" s="47">
        <v>20</v>
      </c>
      <c r="D400" s="47">
        <v>30</v>
      </c>
      <c r="E400" s="4">
        <v>1.5</v>
      </c>
      <c r="F400" s="4">
        <v>2.3</v>
      </c>
      <c r="G400" s="4">
        <v>2</v>
      </c>
      <c r="H400" s="4">
        <v>3</v>
      </c>
      <c r="I400" s="4">
        <v>14.9</v>
      </c>
      <c r="J400" s="4">
        <v>22.3</v>
      </c>
      <c r="K400" s="4">
        <v>83.2</v>
      </c>
      <c r="L400" s="4">
        <v>125</v>
      </c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</row>
    <row r="401" spans="1:136" ht="15" outlineLevel="1">
      <c r="A401" s="10"/>
      <c r="B401" s="10" t="s">
        <v>7</v>
      </c>
      <c r="C401" s="4">
        <f aca="true" t="shared" si="50" ref="C401:L401">SUM(C399:C400)</f>
        <v>220</v>
      </c>
      <c r="D401" s="4">
        <f t="shared" si="50"/>
        <v>230</v>
      </c>
      <c r="E401" s="4">
        <f t="shared" si="50"/>
        <v>7.3</v>
      </c>
      <c r="F401" s="4">
        <f t="shared" si="50"/>
        <v>8.1</v>
      </c>
      <c r="G401" s="4">
        <f t="shared" si="50"/>
        <v>8.4</v>
      </c>
      <c r="H401" s="4">
        <f t="shared" si="50"/>
        <v>9.4</v>
      </c>
      <c r="I401" s="4">
        <f t="shared" si="50"/>
        <v>22.9</v>
      </c>
      <c r="J401" s="4">
        <f t="shared" si="50"/>
        <v>30.3</v>
      </c>
      <c r="K401" s="4">
        <f t="shared" si="50"/>
        <v>200.2</v>
      </c>
      <c r="L401" s="4">
        <f t="shared" si="50"/>
        <v>242</v>
      </c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</row>
    <row r="402" spans="1:136" ht="15">
      <c r="A402" s="21"/>
      <c r="B402" s="22" t="s">
        <v>17</v>
      </c>
      <c r="C402" s="23">
        <f aca="true" t="shared" si="51" ref="C402:L402">C366+C370+C381+C387+C396+C401</f>
        <v>2865</v>
      </c>
      <c r="D402" s="23">
        <f t="shared" si="51"/>
        <v>3100</v>
      </c>
      <c r="E402" s="23">
        <f t="shared" si="51"/>
        <v>109</v>
      </c>
      <c r="F402" s="23">
        <f t="shared" si="51"/>
        <v>123.13</v>
      </c>
      <c r="G402" s="23">
        <f t="shared" si="51"/>
        <v>99.56</v>
      </c>
      <c r="H402" s="23">
        <f t="shared" si="51"/>
        <v>112.69</v>
      </c>
      <c r="I402" s="23">
        <f t="shared" si="51"/>
        <v>378.34</v>
      </c>
      <c r="J402" s="23">
        <f t="shared" si="51"/>
        <v>439.82</v>
      </c>
      <c r="K402" s="23">
        <f t="shared" si="51"/>
        <v>2889.18</v>
      </c>
      <c r="L402" s="23">
        <f t="shared" si="51"/>
        <v>3311.88</v>
      </c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</row>
    <row r="403" spans="1:136" ht="15">
      <c r="A403" s="10"/>
      <c r="B403" s="10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</row>
    <row r="404" spans="1:136" s="38" customFormat="1" ht="15">
      <c r="A404" s="10"/>
      <c r="B404" s="13" t="s">
        <v>37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</row>
    <row r="405" spans="1:136" ht="15" outlineLevel="1">
      <c r="A405" s="10"/>
      <c r="B405" s="15" t="s">
        <v>5</v>
      </c>
      <c r="C405" s="14"/>
      <c r="D405" s="4"/>
      <c r="E405" s="4"/>
      <c r="F405" s="4"/>
      <c r="G405" s="4"/>
      <c r="H405" s="4"/>
      <c r="I405" s="4"/>
      <c r="J405" s="4"/>
      <c r="K405" s="4"/>
      <c r="L405" s="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</row>
    <row r="406" spans="1:136" ht="15" outlineLevel="1">
      <c r="A406" s="10" t="s">
        <v>461</v>
      </c>
      <c r="B406" s="10" t="s">
        <v>214</v>
      </c>
      <c r="C406" s="4">
        <v>200</v>
      </c>
      <c r="D406" s="4">
        <v>250</v>
      </c>
      <c r="E406" s="4">
        <v>12.8</v>
      </c>
      <c r="F406" s="4">
        <v>16</v>
      </c>
      <c r="G406" s="4">
        <v>11.6</v>
      </c>
      <c r="H406" s="4">
        <v>14.5</v>
      </c>
      <c r="I406" s="4">
        <v>16.3</v>
      </c>
      <c r="J406" s="4">
        <v>20.4</v>
      </c>
      <c r="K406" s="4">
        <v>224</v>
      </c>
      <c r="L406" s="4">
        <v>280</v>
      </c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</row>
    <row r="407" spans="1:136" ht="15" outlineLevel="1">
      <c r="A407" s="10" t="s">
        <v>86</v>
      </c>
      <c r="B407" s="10" t="s">
        <v>96</v>
      </c>
      <c r="C407" s="4">
        <v>40</v>
      </c>
      <c r="D407" s="4">
        <v>50</v>
      </c>
      <c r="E407" s="4">
        <v>0.4</v>
      </c>
      <c r="F407" s="4">
        <v>0.5</v>
      </c>
      <c r="G407" s="4">
        <v>0.13</v>
      </c>
      <c r="H407" s="4">
        <v>0.16</v>
      </c>
      <c r="I407" s="4">
        <v>1.5</v>
      </c>
      <c r="J407" s="4">
        <v>1.83</v>
      </c>
      <c r="K407" s="4">
        <v>8</v>
      </c>
      <c r="L407" s="4">
        <v>10</v>
      </c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</row>
    <row r="408" spans="1:136" ht="15" outlineLevel="1">
      <c r="A408" s="10" t="s">
        <v>103</v>
      </c>
      <c r="B408" s="10" t="s">
        <v>24</v>
      </c>
      <c r="C408" s="4">
        <v>10</v>
      </c>
      <c r="D408" s="4">
        <v>10</v>
      </c>
      <c r="E408" s="4">
        <v>0.08</v>
      </c>
      <c r="F408" s="4">
        <v>0.08</v>
      </c>
      <c r="G408" s="4">
        <v>7.25</v>
      </c>
      <c r="H408" s="4">
        <v>7.25</v>
      </c>
      <c r="I408" s="4">
        <v>0.13</v>
      </c>
      <c r="J408" s="4">
        <v>0.13</v>
      </c>
      <c r="K408" s="4">
        <v>66.06</v>
      </c>
      <c r="L408" s="4">
        <v>66.06</v>
      </c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</row>
    <row r="409" spans="1:136" ht="15" outlineLevel="1">
      <c r="A409" s="10" t="s">
        <v>278</v>
      </c>
      <c r="B409" s="10" t="s">
        <v>242</v>
      </c>
      <c r="C409" s="4">
        <v>200</v>
      </c>
      <c r="D409" s="4">
        <v>200</v>
      </c>
      <c r="E409" s="4">
        <v>3</v>
      </c>
      <c r="F409" s="4">
        <v>3</v>
      </c>
      <c r="G409" s="4">
        <v>2.9</v>
      </c>
      <c r="H409" s="4">
        <v>2.9</v>
      </c>
      <c r="I409" s="4">
        <v>9.5</v>
      </c>
      <c r="J409" s="4">
        <v>9.5</v>
      </c>
      <c r="K409" s="4">
        <v>78</v>
      </c>
      <c r="L409" s="4">
        <v>78</v>
      </c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</row>
    <row r="410" spans="1:136" ht="15" outlineLevel="1">
      <c r="A410" s="10"/>
      <c r="B410" s="10" t="s">
        <v>6</v>
      </c>
      <c r="C410" s="68">
        <v>50</v>
      </c>
      <c r="D410" s="68">
        <v>65</v>
      </c>
      <c r="E410" s="68">
        <v>3.8</v>
      </c>
      <c r="F410" s="68">
        <f>ROUND(E410/C410*D410,2)</f>
        <v>4.94</v>
      </c>
      <c r="G410" s="68">
        <v>0.5</v>
      </c>
      <c r="H410" s="68">
        <f>ROUND(G410/C410*D410,2)</f>
        <v>0.65</v>
      </c>
      <c r="I410" s="68">
        <v>23.4</v>
      </c>
      <c r="J410" s="68">
        <f>ROUND(I410/C410*D410,2)</f>
        <v>30.42</v>
      </c>
      <c r="K410" s="68">
        <v>115</v>
      </c>
      <c r="L410" s="68">
        <f>ROUND(K410/C410*D410,2)</f>
        <v>149.5</v>
      </c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</row>
    <row r="411" spans="1:136" ht="15" outlineLevel="1">
      <c r="A411" s="10"/>
      <c r="B411" s="10" t="s">
        <v>7</v>
      </c>
      <c r="C411" s="4">
        <f aca="true" t="shared" si="52" ref="C411:L411">SUM(C406:C410)</f>
        <v>500</v>
      </c>
      <c r="D411" s="4">
        <f t="shared" si="52"/>
        <v>575</v>
      </c>
      <c r="E411" s="4">
        <f t="shared" si="52"/>
        <v>20.080000000000002</v>
      </c>
      <c r="F411" s="4">
        <f t="shared" si="52"/>
        <v>24.52</v>
      </c>
      <c r="G411" s="4">
        <f t="shared" si="52"/>
        <v>22.38</v>
      </c>
      <c r="H411" s="4">
        <f t="shared" si="52"/>
        <v>25.459999999999997</v>
      </c>
      <c r="I411" s="4">
        <f t="shared" si="52"/>
        <v>50.83</v>
      </c>
      <c r="J411" s="4">
        <f t="shared" si="52"/>
        <v>62.28</v>
      </c>
      <c r="K411" s="4">
        <f t="shared" si="52"/>
        <v>491.06</v>
      </c>
      <c r="L411" s="4">
        <f t="shared" si="52"/>
        <v>583.56</v>
      </c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</row>
    <row r="412" spans="1:136" ht="15" outlineLevel="1">
      <c r="A412" s="10"/>
      <c r="B412" s="10"/>
      <c r="C412" s="4"/>
      <c r="D412" s="4"/>
      <c r="E412" s="4"/>
      <c r="F412" s="4"/>
      <c r="G412" s="4"/>
      <c r="H412" s="4"/>
      <c r="I412" s="4"/>
      <c r="J412" s="4"/>
      <c r="K412" s="4"/>
      <c r="L412" s="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</row>
    <row r="413" spans="1:136" s="28" customFormat="1" ht="15" outlineLevel="1">
      <c r="A413" s="10"/>
      <c r="B413" s="15" t="s">
        <v>20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"/>
      <c r="N413" s="44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</row>
    <row r="414" spans="1:136" ht="15" customHeight="1" outlineLevel="1">
      <c r="A414" s="10" t="s">
        <v>238</v>
      </c>
      <c r="B414" s="10" t="s">
        <v>32</v>
      </c>
      <c r="C414" s="4">
        <v>200</v>
      </c>
      <c r="D414" s="4">
        <v>200</v>
      </c>
      <c r="E414" s="47">
        <v>1.4</v>
      </c>
      <c r="F414" s="47">
        <v>1.4</v>
      </c>
      <c r="G414" s="47">
        <v>0.2</v>
      </c>
      <c r="H414" s="47">
        <v>0.2</v>
      </c>
      <c r="I414" s="47">
        <v>26.4</v>
      </c>
      <c r="J414" s="47">
        <v>26.4</v>
      </c>
      <c r="K414" s="47">
        <v>107.84</v>
      </c>
      <c r="L414" s="47">
        <v>107.84</v>
      </c>
      <c r="M414" s="28"/>
      <c r="N414" s="55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</row>
    <row r="415" spans="1:136" ht="15" outlineLevel="1">
      <c r="A415" s="45"/>
      <c r="B415" s="45" t="s">
        <v>131</v>
      </c>
      <c r="C415" s="47">
        <v>15</v>
      </c>
      <c r="D415" s="47">
        <v>30</v>
      </c>
      <c r="E415" s="4">
        <v>1.15</v>
      </c>
      <c r="F415" s="4">
        <v>2.3</v>
      </c>
      <c r="G415" s="4">
        <v>1</v>
      </c>
      <c r="H415" s="4">
        <v>3</v>
      </c>
      <c r="I415" s="4">
        <v>7.45</v>
      </c>
      <c r="J415" s="4">
        <v>22.3</v>
      </c>
      <c r="K415" s="4">
        <v>62.4</v>
      </c>
      <c r="L415" s="4">
        <v>125</v>
      </c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</row>
    <row r="416" spans="1:136" s="38" customFormat="1" ht="15" outlineLevel="1">
      <c r="A416" s="10"/>
      <c r="B416" s="10" t="s">
        <v>7</v>
      </c>
      <c r="C416" s="4">
        <f aca="true" t="shared" si="53" ref="C416:L416">SUM(C414:C415)</f>
        <v>215</v>
      </c>
      <c r="D416" s="4">
        <f t="shared" si="53"/>
        <v>230</v>
      </c>
      <c r="E416" s="4">
        <f t="shared" si="53"/>
        <v>2.55</v>
      </c>
      <c r="F416" s="4">
        <f t="shared" si="53"/>
        <v>3.6999999999999997</v>
      </c>
      <c r="G416" s="4">
        <f t="shared" si="53"/>
        <v>1.2</v>
      </c>
      <c r="H416" s="4">
        <f t="shared" si="53"/>
        <v>3.2</v>
      </c>
      <c r="I416" s="4">
        <f t="shared" si="53"/>
        <v>33.85</v>
      </c>
      <c r="J416" s="4">
        <f t="shared" si="53"/>
        <v>48.7</v>
      </c>
      <c r="K416" s="4">
        <f t="shared" si="53"/>
        <v>170.24</v>
      </c>
      <c r="L416" s="4">
        <f t="shared" si="53"/>
        <v>232.84</v>
      </c>
      <c r="M416" s="5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</row>
    <row r="417" spans="1:13" s="44" customFormat="1" ht="15" outlineLevel="1">
      <c r="A417" s="10"/>
      <c r="B417" s="1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</row>
    <row r="418" spans="1:136" s="26" customFormat="1" ht="15" outlineLevel="1">
      <c r="A418" s="10"/>
      <c r="B418" s="15" t="s">
        <v>9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4"/>
      <c r="N418" s="44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  <c r="DL418" s="53"/>
      <c r="DM418" s="53"/>
      <c r="DN418" s="53"/>
      <c r="DO418" s="53"/>
      <c r="DP418" s="53"/>
      <c r="DQ418" s="53"/>
      <c r="DR418" s="53"/>
      <c r="DS418" s="53"/>
      <c r="DT418" s="53"/>
      <c r="DU418" s="53"/>
      <c r="DV418" s="53"/>
      <c r="DW418" s="53"/>
      <c r="DX418" s="53"/>
      <c r="DY418" s="53"/>
      <c r="DZ418" s="53"/>
      <c r="EA418" s="53"/>
      <c r="EB418" s="53"/>
      <c r="EC418" s="53"/>
      <c r="ED418" s="53"/>
      <c r="EE418" s="53"/>
      <c r="EF418" s="53"/>
    </row>
    <row r="419" spans="1:136" ht="15" outlineLevel="1">
      <c r="A419" s="10" t="s">
        <v>168</v>
      </c>
      <c r="B419" s="10" t="s">
        <v>167</v>
      </c>
      <c r="C419" s="4">
        <v>80</v>
      </c>
      <c r="D419" s="4">
        <v>100</v>
      </c>
      <c r="E419" s="4">
        <v>1.2</v>
      </c>
      <c r="F419" s="4">
        <v>1.5</v>
      </c>
      <c r="G419" s="4">
        <v>4</v>
      </c>
      <c r="H419" s="4">
        <v>5</v>
      </c>
      <c r="I419" s="4">
        <v>9.3</v>
      </c>
      <c r="J419" s="4">
        <v>11.6</v>
      </c>
      <c r="K419" s="4">
        <v>71</v>
      </c>
      <c r="L419" s="4">
        <v>88.8</v>
      </c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</row>
    <row r="420" spans="1:136" s="26" customFormat="1" ht="15" outlineLevel="1">
      <c r="A420" s="10" t="s">
        <v>406</v>
      </c>
      <c r="B420" s="10" t="s">
        <v>172</v>
      </c>
      <c r="C420" s="4">
        <v>250</v>
      </c>
      <c r="D420" s="4">
        <v>250</v>
      </c>
      <c r="E420" s="4">
        <v>6.4</v>
      </c>
      <c r="F420" s="4">
        <v>6.4</v>
      </c>
      <c r="G420" s="4">
        <v>15.1</v>
      </c>
      <c r="H420" s="4">
        <v>15.1</v>
      </c>
      <c r="I420" s="4">
        <v>17.1</v>
      </c>
      <c r="J420" s="4">
        <v>17.1</v>
      </c>
      <c r="K420" s="4">
        <v>235</v>
      </c>
      <c r="L420" s="4">
        <v>235</v>
      </c>
      <c r="M420" s="5"/>
      <c r="N420" s="44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  <c r="DL420" s="53"/>
      <c r="DM420" s="53"/>
      <c r="DN420" s="53"/>
      <c r="DO420" s="53"/>
      <c r="DP420" s="53"/>
      <c r="DQ420" s="53"/>
      <c r="DR420" s="53"/>
      <c r="DS420" s="53"/>
      <c r="DT420" s="53"/>
      <c r="DU420" s="53"/>
      <c r="DV420" s="53"/>
      <c r="DW420" s="53"/>
      <c r="DX420" s="53"/>
      <c r="DY420" s="53"/>
      <c r="DZ420" s="53"/>
      <c r="EA420" s="53"/>
      <c r="EB420" s="53"/>
      <c r="EC420" s="53"/>
      <c r="ED420" s="53"/>
      <c r="EE420" s="53"/>
      <c r="EF420" s="53"/>
    </row>
    <row r="421" spans="1:136" s="26" customFormat="1" ht="15" outlineLevel="1">
      <c r="A421" s="3">
        <v>20</v>
      </c>
      <c r="B421" s="10" t="s">
        <v>184</v>
      </c>
      <c r="C421" s="4">
        <v>120</v>
      </c>
      <c r="D421" s="4">
        <v>150</v>
      </c>
      <c r="E421" s="4">
        <v>13.5</v>
      </c>
      <c r="F421" s="4">
        <v>16.9</v>
      </c>
      <c r="G421" s="4">
        <v>11</v>
      </c>
      <c r="H421" s="4">
        <v>13.8</v>
      </c>
      <c r="I421" s="4">
        <v>5.3</v>
      </c>
      <c r="J421" s="4">
        <v>6.7</v>
      </c>
      <c r="K421" s="4">
        <v>172</v>
      </c>
      <c r="L421" s="4">
        <v>215</v>
      </c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  <c r="DL421" s="53"/>
      <c r="DM421" s="53"/>
      <c r="DN421" s="53"/>
      <c r="DO421" s="53"/>
      <c r="DP421" s="53"/>
      <c r="DQ421" s="53"/>
      <c r="DR421" s="53"/>
      <c r="DS421" s="53"/>
      <c r="DT421" s="53"/>
      <c r="DU421" s="53"/>
      <c r="DV421" s="53"/>
      <c r="DW421" s="53"/>
      <c r="DX421" s="53"/>
      <c r="DY421" s="53"/>
      <c r="DZ421" s="53"/>
      <c r="EA421" s="53"/>
      <c r="EB421" s="53"/>
      <c r="EC421" s="53"/>
      <c r="ED421" s="53"/>
      <c r="EE421" s="53"/>
      <c r="EF421" s="53"/>
    </row>
    <row r="422" spans="1:136" ht="15" outlineLevel="1">
      <c r="A422" s="31" t="s">
        <v>155</v>
      </c>
      <c r="B422" s="10" t="s">
        <v>154</v>
      </c>
      <c r="C422" s="4">
        <v>180</v>
      </c>
      <c r="D422" s="4">
        <v>200</v>
      </c>
      <c r="E422" s="4">
        <v>3.3</v>
      </c>
      <c r="F422" s="4">
        <v>3.7</v>
      </c>
      <c r="G422" s="4">
        <v>4.9</v>
      </c>
      <c r="H422" s="4">
        <v>5.4</v>
      </c>
      <c r="I422" s="4">
        <v>20.5</v>
      </c>
      <c r="J422" s="4">
        <v>22.8</v>
      </c>
      <c r="K422" s="4">
        <v>140.4</v>
      </c>
      <c r="L422" s="4">
        <v>156</v>
      </c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</row>
    <row r="423" spans="1:136" ht="15" outlineLevel="1">
      <c r="A423" s="45" t="s">
        <v>252</v>
      </c>
      <c r="B423" s="45" t="s">
        <v>159</v>
      </c>
      <c r="C423" s="47">
        <v>200</v>
      </c>
      <c r="D423" s="47">
        <v>200</v>
      </c>
      <c r="E423" s="47">
        <v>1</v>
      </c>
      <c r="F423" s="47">
        <v>1</v>
      </c>
      <c r="G423" s="47">
        <v>0.1</v>
      </c>
      <c r="H423" s="47">
        <v>0.1</v>
      </c>
      <c r="I423" s="47">
        <v>19.8</v>
      </c>
      <c r="J423" s="47">
        <v>19.8</v>
      </c>
      <c r="K423" s="47">
        <v>88</v>
      </c>
      <c r="L423" s="47">
        <v>88</v>
      </c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</row>
    <row r="424" spans="1:136" s="20" customFormat="1" ht="15" outlineLevel="1">
      <c r="A424" s="10"/>
      <c r="B424" s="10" t="s">
        <v>6</v>
      </c>
      <c r="C424" s="68">
        <v>60</v>
      </c>
      <c r="D424" s="68">
        <v>85</v>
      </c>
      <c r="E424" s="68">
        <v>4.56</v>
      </c>
      <c r="F424" s="68">
        <f>ROUND(E424/C424*D424,2)</f>
        <v>6.46</v>
      </c>
      <c r="G424" s="68">
        <v>0.6</v>
      </c>
      <c r="H424" s="68">
        <f>ROUND(G424/C424*D424,2)</f>
        <v>0.85</v>
      </c>
      <c r="I424" s="68">
        <v>28.08</v>
      </c>
      <c r="J424" s="68">
        <f>ROUND(I424/C424*D424,2)</f>
        <v>39.78</v>
      </c>
      <c r="K424" s="68">
        <v>138</v>
      </c>
      <c r="L424" s="68">
        <f>ROUND(K424/C424*D424,2)</f>
        <v>195.5</v>
      </c>
      <c r="M424" s="5"/>
      <c r="N424" s="44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</row>
    <row r="425" spans="1:136" ht="15" outlineLevel="1">
      <c r="A425" s="10"/>
      <c r="B425" s="10" t="s">
        <v>10</v>
      </c>
      <c r="C425" s="68">
        <v>40</v>
      </c>
      <c r="D425" s="68">
        <v>60</v>
      </c>
      <c r="E425" s="68">
        <v>2.64</v>
      </c>
      <c r="F425" s="68">
        <f>ROUND(E425/C425*D425,2)</f>
        <v>3.96</v>
      </c>
      <c r="G425" s="68">
        <v>0.48</v>
      </c>
      <c r="H425" s="68">
        <f>ROUND(G425/C425*D425,2)</f>
        <v>0.72</v>
      </c>
      <c r="I425" s="68">
        <v>13.36</v>
      </c>
      <c r="J425" s="68">
        <f>ROUND(I425/C425*D425,2)</f>
        <v>20.04</v>
      </c>
      <c r="K425" s="68">
        <v>69.6</v>
      </c>
      <c r="L425" s="68">
        <f>ROUND(K425/C425*D425,2)</f>
        <v>104.4</v>
      </c>
      <c r="M425" s="20"/>
      <c r="N425" s="50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</row>
    <row r="426" spans="1:136" ht="15" outlineLevel="1">
      <c r="A426" s="10"/>
      <c r="B426" s="10" t="s">
        <v>7</v>
      </c>
      <c r="C426" s="4">
        <f aca="true" t="shared" si="54" ref="C426:L426">SUM(C419:C425)</f>
        <v>930</v>
      </c>
      <c r="D426" s="4">
        <f t="shared" si="54"/>
        <v>1045</v>
      </c>
      <c r="E426" s="4">
        <f t="shared" si="54"/>
        <v>32.6</v>
      </c>
      <c r="F426" s="4">
        <f t="shared" si="54"/>
        <v>39.919999999999995</v>
      </c>
      <c r="G426" s="4">
        <f t="shared" si="54"/>
        <v>36.18</v>
      </c>
      <c r="H426" s="4">
        <f t="shared" si="54"/>
        <v>40.970000000000006</v>
      </c>
      <c r="I426" s="4">
        <f t="shared" si="54"/>
        <v>113.44</v>
      </c>
      <c r="J426" s="4">
        <f t="shared" si="54"/>
        <v>137.82</v>
      </c>
      <c r="K426" s="4">
        <f t="shared" si="54"/>
        <v>914</v>
      </c>
      <c r="L426" s="4">
        <f t="shared" si="54"/>
        <v>1082.7</v>
      </c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</row>
    <row r="427" spans="1:136" ht="15" outlineLevel="1">
      <c r="A427" s="10"/>
      <c r="B427" s="10"/>
      <c r="C427" s="4"/>
      <c r="D427" s="4"/>
      <c r="E427" s="4"/>
      <c r="F427" s="4"/>
      <c r="G427" s="4"/>
      <c r="H427" s="4"/>
      <c r="I427" s="4"/>
      <c r="J427" s="4"/>
      <c r="K427" s="4"/>
      <c r="L427" s="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</row>
    <row r="428" spans="1:136" ht="15" outlineLevel="1">
      <c r="A428" s="10"/>
      <c r="B428" s="15" t="s">
        <v>11</v>
      </c>
      <c r="C428" s="4"/>
      <c r="D428" s="4"/>
      <c r="E428" s="4"/>
      <c r="F428" s="4"/>
      <c r="G428" s="4"/>
      <c r="H428" s="4"/>
      <c r="I428" s="4"/>
      <c r="J428" s="4"/>
      <c r="K428" s="4"/>
      <c r="L428" s="36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</row>
    <row r="429" spans="1:136" ht="15" outlineLevel="1">
      <c r="A429" s="10" t="s">
        <v>67</v>
      </c>
      <c r="B429" s="10" t="s">
        <v>66</v>
      </c>
      <c r="C429" s="4">
        <v>100</v>
      </c>
      <c r="D429" s="4">
        <v>100</v>
      </c>
      <c r="E429" s="4">
        <v>2.6</v>
      </c>
      <c r="F429" s="4">
        <v>2.6</v>
      </c>
      <c r="G429" s="4">
        <v>1</v>
      </c>
      <c r="H429" s="4">
        <v>1</v>
      </c>
      <c r="I429" s="4">
        <v>18</v>
      </c>
      <c r="J429" s="4">
        <v>18</v>
      </c>
      <c r="K429" s="4">
        <v>92.2</v>
      </c>
      <c r="L429" s="4">
        <v>92.2</v>
      </c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</row>
    <row r="430" spans="1:136" ht="15" outlineLevel="1">
      <c r="A430" s="25" t="s">
        <v>56</v>
      </c>
      <c r="B430" s="10" t="s">
        <v>57</v>
      </c>
      <c r="C430" s="4">
        <v>80</v>
      </c>
      <c r="D430" s="4">
        <v>100</v>
      </c>
      <c r="E430" s="4">
        <v>5.1</v>
      </c>
      <c r="F430" s="4">
        <v>6.4</v>
      </c>
      <c r="G430" s="4">
        <v>2.9</v>
      </c>
      <c r="H430" s="4">
        <v>3.6</v>
      </c>
      <c r="I430" s="4">
        <v>43.6</v>
      </c>
      <c r="J430" s="4">
        <v>54.5</v>
      </c>
      <c r="K430" s="4">
        <v>221</v>
      </c>
      <c r="L430" s="4">
        <v>276</v>
      </c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</row>
    <row r="431" spans="1:136" ht="15" outlineLevel="1">
      <c r="A431" s="10" t="s">
        <v>282</v>
      </c>
      <c r="B431" s="10" t="s">
        <v>158</v>
      </c>
      <c r="C431" s="4">
        <v>200</v>
      </c>
      <c r="D431" s="4">
        <v>200</v>
      </c>
      <c r="E431" s="4">
        <v>0.1</v>
      </c>
      <c r="F431" s="4">
        <v>0.1</v>
      </c>
      <c r="G431" s="4">
        <v>0</v>
      </c>
      <c r="H431" s="4">
        <v>0</v>
      </c>
      <c r="I431" s="4">
        <v>9.8</v>
      </c>
      <c r="J431" s="4">
        <v>9.8</v>
      </c>
      <c r="K431" s="4">
        <v>38</v>
      </c>
      <c r="L431" s="4">
        <v>38</v>
      </c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</row>
    <row r="432" spans="1:136" ht="15" customHeight="1" outlineLevel="1">
      <c r="A432" s="10"/>
      <c r="B432" s="10" t="s">
        <v>7</v>
      </c>
      <c r="C432" s="4">
        <f aca="true" t="shared" si="55" ref="C432:L432">SUM(C429:C431)</f>
        <v>380</v>
      </c>
      <c r="D432" s="4">
        <f t="shared" si="55"/>
        <v>400</v>
      </c>
      <c r="E432" s="4">
        <f t="shared" si="55"/>
        <v>7.799999999999999</v>
      </c>
      <c r="F432" s="4">
        <f t="shared" si="55"/>
        <v>9.1</v>
      </c>
      <c r="G432" s="4">
        <f t="shared" si="55"/>
        <v>3.9</v>
      </c>
      <c r="H432" s="4">
        <f t="shared" si="55"/>
        <v>4.6</v>
      </c>
      <c r="I432" s="4">
        <f t="shared" si="55"/>
        <v>71.4</v>
      </c>
      <c r="J432" s="4">
        <f t="shared" si="55"/>
        <v>82.3</v>
      </c>
      <c r="K432" s="4">
        <f t="shared" si="55"/>
        <v>351.2</v>
      </c>
      <c r="L432" s="4">
        <f t="shared" si="55"/>
        <v>406.2</v>
      </c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</row>
    <row r="433" spans="1:136" ht="15" outlineLevel="1">
      <c r="A433" s="10"/>
      <c r="B433" s="10"/>
      <c r="C433" s="4"/>
      <c r="D433" s="4"/>
      <c r="E433" s="4"/>
      <c r="F433" s="4"/>
      <c r="G433" s="4"/>
      <c r="H433" s="4"/>
      <c r="I433" s="4"/>
      <c r="J433" s="4"/>
      <c r="K433" s="4"/>
      <c r="L433" s="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</row>
    <row r="434" spans="1:136" ht="15" outlineLevel="1">
      <c r="A434" s="10"/>
      <c r="B434" s="15" t="s">
        <v>13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</row>
    <row r="435" spans="1:136" ht="15" outlineLevel="1">
      <c r="A435" s="10" t="s">
        <v>81</v>
      </c>
      <c r="B435" s="10" t="s">
        <v>74</v>
      </c>
      <c r="C435" s="4">
        <v>70</v>
      </c>
      <c r="D435" s="4">
        <v>80</v>
      </c>
      <c r="E435" s="4">
        <v>0.7</v>
      </c>
      <c r="F435" s="4">
        <v>0.8</v>
      </c>
      <c r="G435" s="4">
        <v>3.6</v>
      </c>
      <c r="H435" s="4">
        <v>4.1</v>
      </c>
      <c r="I435" s="4">
        <v>2.5</v>
      </c>
      <c r="J435" s="4">
        <v>2.8</v>
      </c>
      <c r="K435" s="4">
        <v>45</v>
      </c>
      <c r="L435" s="4">
        <v>51.2</v>
      </c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</row>
    <row r="436" spans="1:136" ht="15" outlineLevel="1">
      <c r="A436" s="10" t="s">
        <v>92</v>
      </c>
      <c r="B436" s="10" t="s">
        <v>65</v>
      </c>
      <c r="C436" s="4">
        <v>180</v>
      </c>
      <c r="D436" s="4">
        <v>200</v>
      </c>
      <c r="E436" s="4">
        <v>17.2</v>
      </c>
      <c r="F436" s="4">
        <v>19.1</v>
      </c>
      <c r="G436" s="4">
        <v>15.8</v>
      </c>
      <c r="H436" s="4">
        <v>17.5</v>
      </c>
      <c r="I436" s="4">
        <v>29.7</v>
      </c>
      <c r="J436" s="4">
        <v>33</v>
      </c>
      <c r="K436" s="4">
        <v>329</v>
      </c>
      <c r="L436" s="4">
        <v>365.6</v>
      </c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</row>
    <row r="437" spans="1:136" ht="30" outlineLevel="1">
      <c r="A437" s="10" t="s">
        <v>460</v>
      </c>
      <c r="B437" s="10" t="s">
        <v>459</v>
      </c>
      <c r="C437" s="4">
        <v>200</v>
      </c>
      <c r="D437" s="4">
        <v>200</v>
      </c>
      <c r="E437" s="4">
        <v>0.75</v>
      </c>
      <c r="F437" s="4">
        <v>0.75</v>
      </c>
      <c r="G437" s="4">
        <v>0</v>
      </c>
      <c r="H437" s="4">
        <v>0</v>
      </c>
      <c r="I437" s="4">
        <v>16.2</v>
      </c>
      <c r="J437" s="4">
        <v>16.2</v>
      </c>
      <c r="K437" s="4">
        <v>68</v>
      </c>
      <c r="L437" s="4">
        <v>68</v>
      </c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</row>
    <row r="438" spans="1:136" ht="15" outlineLevel="1">
      <c r="A438" s="10"/>
      <c r="B438" s="10" t="s">
        <v>6</v>
      </c>
      <c r="C438" s="68">
        <v>50</v>
      </c>
      <c r="D438" s="68">
        <v>50</v>
      </c>
      <c r="E438" s="68">
        <v>3.8</v>
      </c>
      <c r="F438" s="68">
        <v>3.8</v>
      </c>
      <c r="G438" s="68">
        <v>0.5</v>
      </c>
      <c r="H438" s="68">
        <v>0.5</v>
      </c>
      <c r="I438" s="68">
        <v>23.4</v>
      </c>
      <c r="J438" s="68">
        <v>23.4</v>
      </c>
      <c r="K438" s="68">
        <v>115</v>
      </c>
      <c r="L438" s="68">
        <v>115</v>
      </c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</row>
    <row r="439" spans="1:136" ht="15" outlineLevel="1">
      <c r="A439" s="10"/>
      <c r="B439" s="10" t="s">
        <v>39</v>
      </c>
      <c r="C439" s="68">
        <v>40</v>
      </c>
      <c r="D439" s="68">
        <v>60</v>
      </c>
      <c r="E439" s="68">
        <v>2.64</v>
      </c>
      <c r="F439" s="68">
        <f>ROUND(E439/C439*D439,2)</f>
        <v>3.96</v>
      </c>
      <c r="G439" s="68">
        <v>0.48</v>
      </c>
      <c r="H439" s="68">
        <f>ROUND(G439/C439*D439,2)</f>
        <v>0.72</v>
      </c>
      <c r="I439" s="68">
        <v>13.36</v>
      </c>
      <c r="J439" s="68">
        <f>ROUND(I439/C439*D439,2)</f>
        <v>20.04</v>
      </c>
      <c r="K439" s="68">
        <v>69.6</v>
      </c>
      <c r="L439" s="68">
        <f>ROUND(K439/C439*D439,2)</f>
        <v>104.4</v>
      </c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</row>
    <row r="440" spans="1:136" ht="15" outlineLevel="1">
      <c r="A440" s="10"/>
      <c r="B440" s="10" t="s">
        <v>7</v>
      </c>
      <c r="C440" s="4">
        <f aca="true" t="shared" si="56" ref="C440:L440">SUM(C435:C439)</f>
        <v>540</v>
      </c>
      <c r="D440" s="4">
        <f t="shared" si="56"/>
        <v>590</v>
      </c>
      <c r="E440" s="4">
        <f t="shared" si="56"/>
        <v>25.09</v>
      </c>
      <c r="F440" s="4">
        <f t="shared" si="56"/>
        <v>28.410000000000004</v>
      </c>
      <c r="G440" s="4">
        <f t="shared" si="56"/>
        <v>20.380000000000003</v>
      </c>
      <c r="H440" s="4">
        <f t="shared" si="56"/>
        <v>22.82</v>
      </c>
      <c r="I440" s="4">
        <f t="shared" si="56"/>
        <v>85.16000000000001</v>
      </c>
      <c r="J440" s="4">
        <f t="shared" si="56"/>
        <v>95.44</v>
      </c>
      <c r="K440" s="4">
        <f t="shared" si="56"/>
        <v>626.6</v>
      </c>
      <c r="L440" s="4">
        <f t="shared" si="56"/>
        <v>704.1999999999999</v>
      </c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</row>
    <row r="441" spans="1:136" ht="15" outlineLevel="1">
      <c r="A441" s="10"/>
      <c r="B441" s="10"/>
      <c r="C441" s="4"/>
      <c r="D441" s="4"/>
      <c r="E441" s="4"/>
      <c r="F441" s="4"/>
      <c r="G441" s="4"/>
      <c r="H441" s="4"/>
      <c r="I441" s="4"/>
      <c r="J441" s="4"/>
      <c r="K441" s="4"/>
      <c r="L441" s="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</row>
    <row r="442" spans="1:136" ht="15" outlineLevel="1">
      <c r="A442" s="10"/>
      <c r="B442" s="15" t="s">
        <v>15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</row>
    <row r="443" spans="1:136" ht="15" outlineLevel="1">
      <c r="A443" s="10"/>
      <c r="B443" s="10" t="s">
        <v>16</v>
      </c>
      <c r="C443" s="4">
        <v>200</v>
      </c>
      <c r="D443" s="4">
        <v>200</v>
      </c>
      <c r="E443" s="4">
        <v>5.8</v>
      </c>
      <c r="F443" s="4">
        <v>5.8</v>
      </c>
      <c r="G443" s="4">
        <v>6.4</v>
      </c>
      <c r="H443" s="4">
        <v>6.4</v>
      </c>
      <c r="I443" s="4">
        <v>8</v>
      </c>
      <c r="J443" s="4">
        <v>8</v>
      </c>
      <c r="K443" s="4">
        <v>117</v>
      </c>
      <c r="L443" s="4">
        <v>117</v>
      </c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</row>
    <row r="444" spans="1:136" ht="15" outlineLevel="1">
      <c r="A444" s="10"/>
      <c r="B444" s="10" t="s">
        <v>7</v>
      </c>
      <c r="C444" s="4">
        <f aca="true" t="shared" si="57" ref="C444:L444">SUM(C443:C443)</f>
        <v>200</v>
      </c>
      <c r="D444" s="4">
        <f t="shared" si="57"/>
        <v>200</v>
      </c>
      <c r="E444" s="4">
        <f t="shared" si="57"/>
        <v>5.8</v>
      </c>
      <c r="F444" s="4">
        <f t="shared" si="57"/>
        <v>5.8</v>
      </c>
      <c r="G444" s="4">
        <f t="shared" si="57"/>
        <v>6.4</v>
      </c>
      <c r="H444" s="4">
        <f t="shared" si="57"/>
        <v>6.4</v>
      </c>
      <c r="I444" s="4">
        <f t="shared" si="57"/>
        <v>8</v>
      </c>
      <c r="J444" s="4">
        <f t="shared" si="57"/>
        <v>8</v>
      </c>
      <c r="K444" s="4">
        <f t="shared" si="57"/>
        <v>117</v>
      </c>
      <c r="L444" s="4">
        <f t="shared" si="57"/>
        <v>117</v>
      </c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</row>
    <row r="445" spans="1:136" ht="15">
      <c r="A445" s="21"/>
      <c r="B445" s="22" t="s">
        <v>17</v>
      </c>
      <c r="C445" s="23">
        <f aca="true" t="shared" si="58" ref="C445:L445">C411+C416+C426+C432+C440+C444</f>
        <v>2765</v>
      </c>
      <c r="D445" s="23">
        <f t="shared" si="58"/>
        <v>3040</v>
      </c>
      <c r="E445" s="23">
        <f t="shared" si="58"/>
        <v>93.92</v>
      </c>
      <c r="F445" s="23">
        <f t="shared" si="58"/>
        <v>111.44999999999997</v>
      </c>
      <c r="G445" s="23">
        <f t="shared" si="58"/>
        <v>90.44</v>
      </c>
      <c r="H445" s="23">
        <f t="shared" si="58"/>
        <v>103.44999999999999</v>
      </c>
      <c r="I445" s="23">
        <f t="shared" si="58"/>
        <v>362.68</v>
      </c>
      <c r="J445" s="23">
        <f t="shared" si="58"/>
        <v>434.54</v>
      </c>
      <c r="K445" s="23">
        <f t="shared" si="58"/>
        <v>2670.1</v>
      </c>
      <c r="L445" s="23">
        <f t="shared" si="58"/>
        <v>3126.4999999999995</v>
      </c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</row>
    <row r="446" spans="1:136" ht="15">
      <c r="A446" s="21"/>
      <c r="B446" s="21"/>
      <c r="C446" s="32"/>
      <c r="D446" s="32"/>
      <c r="E446" s="32"/>
      <c r="F446" s="32"/>
      <c r="G446" s="32"/>
      <c r="H446" s="32"/>
      <c r="I446" s="32"/>
      <c r="J446" s="32"/>
      <c r="K446" s="32"/>
      <c r="L446" s="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</row>
    <row r="447" spans="1:136" ht="15" customHeight="1">
      <c r="A447" s="10"/>
      <c r="B447" s="13" t="s">
        <v>64</v>
      </c>
      <c r="C447" s="4"/>
      <c r="D447" s="4"/>
      <c r="E447" s="4"/>
      <c r="F447" s="4"/>
      <c r="G447" s="4"/>
      <c r="H447" s="4"/>
      <c r="I447" s="4"/>
      <c r="J447" s="4"/>
      <c r="K447" s="4"/>
      <c r="L447" s="32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</row>
    <row r="448" spans="1:136" ht="15" outlineLevel="1">
      <c r="A448" s="10"/>
      <c r="B448" s="15" t="s">
        <v>5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</row>
    <row r="449" spans="1:136" ht="30" outlineLevel="1">
      <c r="A449" s="10" t="s">
        <v>192</v>
      </c>
      <c r="B449" s="10" t="s">
        <v>193</v>
      </c>
      <c r="C449" s="68">
        <v>200</v>
      </c>
      <c r="D449" s="68">
        <v>250</v>
      </c>
      <c r="E449" s="68">
        <f>ROUND(F449/D449*C449,2)</f>
        <v>4.5</v>
      </c>
      <c r="F449" s="68">
        <v>5.63</v>
      </c>
      <c r="G449" s="68">
        <f>ROUND(H449/D449*C449,2)</f>
        <v>5.7</v>
      </c>
      <c r="H449" s="68">
        <v>7.13</v>
      </c>
      <c r="I449" s="68">
        <f>ROUND(J449/D449*C449,2)</f>
        <v>26.4</v>
      </c>
      <c r="J449" s="68">
        <v>33</v>
      </c>
      <c r="K449" s="68">
        <f>ROUND(L449/D449*C449,2)</f>
        <v>174</v>
      </c>
      <c r="L449" s="68">
        <v>217.5</v>
      </c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</row>
    <row r="450" spans="1:136" ht="15" outlineLevel="1">
      <c r="A450" s="10" t="s">
        <v>83</v>
      </c>
      <c r="B450" s="10" t="s">
        <v>97</v>
      </c>
      <c r="C450" s="4">
        <v>20</v>
      </c>
      <c r="D450" s="4">
        <v>20</v>
      </c>
      <c r="E450" s="4">
        <v>5.2</v>
      </c>
      <c r="F450" s="4">
        <v>5.2</v>
      </c>
      <c r="G450" s="4">
        <v>5.4</v>
      </c>
      <c r="H450" s="4">
        <v>5.4</v>
      </c>
      <c r="I450" s="4">
        <v>0</v>
      </c>
      <c r="J450" s="4">
        <v>0</v>
      </c>
      <c r="K450" s="4">
        <v>70</v>
      </c>
      <c r="L450" s="4">
        <v>70</v>
      </c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</row>
    <row r="451" spans="1:136" ht="15" outlineLevel="1">
      <c r="A451" s="10" t="s">
        <v>103</v>
      </c>
      <c r="B451" s="10" t="s">
        <v>24</v>
      </c>
      <c r="C451" s="4">
        <v>10</v>
      </c>
      <c r="D451" s="4">
        <v>10</v>
      </c>
      <c r="E451" s="4">
        <v>0.08</v>
      </c>
      <c r="F451" s="4">
        <v>0.08</v>
      </c>
      <c r="G451" s="4">
        <v>7.25</v>
      </c>
      <c r="H451" s="4">
        <v>7.25</v>
      </c>
      <c r="I451" s="4">
        <v>0.13</v>
      </c>
      <c r="J451" s="4">
        <v>0.13</v>
      </c>
      <c r="K451" s="4">
        <v>66.06</v>
      </c>
      <c r="L451" s="4">
        <v>66.06</v>
      </c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</row>
    <row r="452" spans="1:14" s="1" customFormat="1" ht="15" outlineLevel="1">
      <c r="A452" s="38" t="s">
        <v>95</v>
      </c>
      <c r="B452" s="10" t="s">
        <v>421</v>
      </c>
      <c r="C452" s="68">
        <v>20</v>
      </c>
      <c r="D452" s="68">
        <v>30</v>
      </c>
      <c r="E452" s="68">
        <f>ROUND(F452/D452*C452,2)</f>
        <v>0.07</v>
      </c>
      <c r="F452" s="68">
        <v>0.1</v>
      </c>
      <c r="G452" s="68">
        <f>ROUND(H452/D452*C452,2)</f>
        <v>0</v>
      </c>
      <c r="H452" s="68">
        <v>0</v>
      </c>
      <c r="I452" s="68">
        <f>ROUND(J452/D452*C452,2)</f>
        <v>9.53</v>
      </c>
      <c r="J452" s="68">
        <v>14.3</v>
      </c>
      <c r="K452" s="68">
        <f>ROUND(L452/D452*C452,2)</f>
        <v>37.07</v>
      </c>
      <c r="L452" s="68">
        <v>55.6</v>
      </c>
      <c r="M452" s="5"/>
      <c r="N452" s="5"/>
    </row>
    <row r="453" spans="1:136" ht="15" outlineLevel="1">
      <c r="A453" s="10" t="s">
        <v>262</v>
      </c>
      <c r="B453" s="17" t="s">
        <v>248</v>
      </c>
      <c r="C453" s="4">
        <v>200</v>
      </c>
      <c r="D453" s="4">
        <v>200</v>
      </c>
      <c r="E453" s="4">
        <v>1.5</v>
      </c>
      <c r="F453" s="4">
        <v>1.5</v>
      </c>
      <c r="G453" s="4">
        <v>1.6</v>
      </c>
      <c r="H453" s="4">
        <v>1.6</v>
      </c>
      <c r="I453" s="4">
        <v>12.1</v>
      </c>
      <c r="J453" s="4">
        <v>12.1</v>
      </c>
      <c r="K453" s="4">
        <v>66</v>
      </c>
      <c r="L453" s="4">
        <v>66</v>
      </c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</row>
    <row r="454" spans="1:136" ht="15" outlineLevel="1">
      <c r="A454" s="10"/>
      <c r="B454" s="10" t="s">
        <v>6</v>
      </c>
      <c r="C454" s="68">
        <v>50</v>
      </c>
      <c r="D454" s="68">
        <v>50</v>
      </c>
      <c r="E454" s="68">
        <v>3.8</v>
      </c>
      <c r="F454" s="68">
        <v>3.8</v>
      </c>
      <c r="G454" s="68">
        <v>0.5</v>
      </c>
      <c r="H454" s="68">
        <v>0.5</v>
      </c>
      <c r="I454" s="68">
        <v>23.4</v>
      </c>
      <c r="J454" s="68">
        <v>23.4</v>
      </c>
      <c r="K454" s="68">
        <v>115</v>
      </c>
      <c r="L454" s="68">
        <v>115</v>
      </c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</row>
    <row r="455" spans="1:136" ht="15" outlineLevel="1">
      <c r="A455" s="10"/>
      <c r="B455" s="10" t="s">
        <v>7</v>
      </c>
      <c r="C455" s="4">
        <f aca="true" t="shared" si="59" ref="C455:L455">SUM(C449:C454)</f>
        <v>500</v>
      </c>
      <c r="D455" s="4">
        <f t="shared" si="59"/>
        <v>560</v>
      </c>
      <c r="E455" s="4">
        <f t="shared" si="59"/>
        <v>15.149999999999999</v>
      </c>
      <c r="F455" s="4">
        <f t="shared" si="59"/>
        <v>16.31</v>
      </c>
      <c r="G455" s="4">
        <f t="shared" si="59"/>
        <v>20.450000000000003</v>
      </c>
      <c r="H455" s="4">
        <f t="shared" si="59"/>
        <v>21.880000000000003</v>
      </c>
      <c r="I455" s="4">
        <f t="shared" si="59"/>
        <v>71.56</v>
      </c>
      <c r="J455" s="4">
        <f t="shared" si="59"/>
        <v>82.93</v>
      </c>
      <c r="K455" s="4">
        <f t="shared" si="59"/>
        <v>528.13</v>
      </c>
      <c r="L455" s="4">
        <f t="shared" si="59"/>
        <v>590.1600000000001</v>
      </c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</row>
    <row r="456" spans="1:136" ht="15" outlineLevel="1">
      <c r="A456" s="10"/>
      <c r="B456" s="10"/>
      <c r="C456" s="4"/>
      <c r="D456" s="4"/>
      <c r="E456" s="4"/>
      <c r="F456" s="4"/>
      <c r="G456" s="4"/>
      <c r="H456" s="4"/>
      <c r="I456" s="4"/>
      <c r="J456" s="4"/>
      <c r="K456" s="4"/>
      <c r="L456" s="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</row>
    <row r="457" spans="1:136" ht="15" outlineLevel="1">
      <c r="A457" s="15"/>
      <c r="B457" s="15" t="s">
        <v>20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</row>
    <row r="458" spans="1:136" ht="15" outlineLevel="1">
      <c r="A458" s="10"/>
      <c r="B458" s="10" t="s">
        <v>48</v>
      </c>
      <c r="C458" s="4">
        <v>195</v>
      </c>
      <c r="D458" s="4">
        <v>225</v>
      </c>
      <c r="E458" s="4">
        <v>2.9</v>
      </c>
      <c r="F458" s="4">
        <v>3.4</v>
      </c>
      <c r="G458" s="4">
        <v>1</v>
      </c>
      <c r="H458" s="4">
        <v>1.1</v>
      </c>
      <c r="I458" s="4">
        <v>41</v>
      </c>
      <c r="J458" s="4">
        <v>47.3</v>
      </c>
      <c r="K458" s="4">
        <v>180</v>
      </c>
      <c r="L458" s="4">
        <v>207.2</v>
      </c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</row>
    <row r="459" spans="1:136" ht="15" outlineLevel="1">
      <c r="A459" s="10"/>
      <c r="B459" s="10" t="s">
        <v>7</v>
      </c>
      <c r="C459" s="4">
        <v>195</v>
      </c>
      <c r="D459" s="4">
        <v>225</v>
      </c>
      <c r="E459" s="4">
        <v>2.9</v>
      </c>
      <c r="F459" s="4">
        <v>3.4</v>
      </c>
      <c r="G459" s="4">
        <v>1</v>
      </c>
      <c r="H459" s="4">
        <v>1.1</v>
      </c>
      <c r="I459" s="4">
        <v>41</v>
      </c>
      <c r="J459" s="4">
        <v>47.3</v>
      </c>
      <c r="K459" s="4">
        <v>180</v>
      </c>
      <c r="L459" s="4">
        <v>207.2</v>
      </c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</row>
    <row r="460" spans="1:136" ht="15" outlineLevel="1">
      <c r="A460" s="10"/>
      <c r="B460" s="33"/>
      <c r="C460" s="4"/>
      <c r="D460" s="4"/>
      <c r="E460" s="4"/>
      <c r="F460" s="4"/>
      <c r="G460" s="4"/>
      <c r="H460" s="4"/>
      <c r="I460" s="4"/>
      <c r="J460" s="4"/>
      <c r="K460" s="4"/>
      <c r="L460" s="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</row>
    <row r="461" spans="1:136" ht="15" outlineLevel="1">
      <c r="A461" s="10"/>
      <c r="B461" s="15" t="s">
        <v>9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</row>
    <row r="462" spans="1:136" ht="18" customHeight="1" outlineLevel="1">
      <c r="A462" s="10" t="s">
        <v>464</v>
      </c>
      <c r="B462" s="10" t="s">
        <v>449</v>
      </c>
      <c r="C462" s="4">
        <v>100</v>
      </c>
      <c r="D462" s="4">
        <v>100</v>
      </c>
      <c r="E462" s="4">
        <v>2.6</v>
      </c>
      <c r="F462" s="4">
        <v>2.6</v>
      </c>
      <c r="G462" s="4">
        <v>7.3</v>
      </c>
      <c r="H462" s="4">
        <v>7.3</v>
      </c>
      <c r="I462" s="4">
        <v>6.5</v>
      </c>
      <c r="J462" s="4">
        <v>6.5</v>
      </c>
      <c r="K462" s="4">
        <v>105</v>
      </c>
      <c r="L462" s="4">
        <v>105</v>
      </c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</row>
    <row r="463" spans="1:136" ht="15" outlineLevel="1">
      <c r="A463" s="10" t="s">
        <v>327</v>
      </c>
      <c r="B463" s="10" t="s">
        <v>177</v>
      </c>
      <c r="C463" s="68">
        <v>250</v>
      </c>
      <c r="D463" s="68">
        <v>250</v>
      </c>
      <c r="E463" s="68">
        <v>3.2</v>
      </c>
      <c r="F463" s="68">
        <v>3.2</v>
      </c>
      <c r="G463" s="68">
        <v>3.7</v>
      </c>
      <c r="H463" s="68">
        <v>3.7</v>
      </c>
      <c r="I463" s="68">
        <f>ROUND(J463/D463*C463,2)</f>
        <v>15.5</v>
      </c>
      <c r="J463" s="68">
        <v>15.5</v>
      </c>
      <c r="K463" s="68">
        <f>ROUND(L463/D463*C463,2)</f>
        <v>111</v>
      </c>
      <c r="L463" s="68">
        <v>111</v>
      </c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</row>
    <row r="464" spans="1:136" ht="15" outlineLevel="1">
      <c r="A464" s="10" t="s">
        <v>156</v>
      </c>
      <c r="B464" s="10" t="s">
        <v>157</v>
      </c>
      <c r="C464" s="4">
        <v>20</v>
      </c>
      <c r="D464" s="4">
        <v>20</v>
      </c>
      <c r="E464" s="4">
        <v>1.7</v>
      </c>
      <c r="F464" s="4">
        <v>1.7</v>
      </c>
      <c r="G464" s="4">
        <v>0.2</v>
      </c>
      <c r="H464" s="4">
        <v>0.2</v>
      </c>
      <c r="I464" s="4">
        <v>10.8</v>
      </c>
      <c r="J464" s="4">
        <v>10.8</v>
      </c>
      <c r="K464" s="4">
        <v>51</v>
      </c>
      <c r="L464" s="4">
        <v>51</v>
      </c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</row>
    <row r="465" spans="1:136" ht="15" outlineLevel="1">
      <c r="A465" s="10" t="s">
        <v>45</v>
      </c>
      <c r="B465" s="10" t="s">
        <v>212</v>
      </c>
      <c r="C465" s="4">
        <v>100</v>
      </c>
      <c r="D465" s="4">
        <v>120</v>
      </c>
      <c r="E465" s="4">
        <v>23.5</v>
      </c>
      <c r="F465" s="4">
        <v>28.2</v>
      </c>
      <c r="G465" s="4">
        <v>22.3</v>
      </c>
      <c r="H465" s="4">
        <v>26.8</v>
      </c>
      <c r="I465" s="4">
        <v>0.25</v>
      </c>
      <c r="J465" s="4">
        <v>0.3</v>
      </c>
      <c r="K465" s="4">
        <v>296.2</v>
      </c>
      <c r="L465" s="4">
        <v>355.4</v>
      </c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</row>
    <row r="466" spans="1:136" ht="15" outlineLevel="1">
      <c r="A466" s="10" t="s">
        <v>93</v>
      </c>
      <c r="B466" s="10" t="s">
        <v>71</v>
      </c>
      <c r="C466" s="4">
        <v>180</v>
      </c>
      <c r="D466" s="4">
        <v>180</v>
      </c>
      <c r="E466" s="4">
        <v>6.3</v>
      </c>
      <c r="F466" s="4">
        <v>6.3</v>
      </c>
      <c r="G466" s="4">
        <v>4.5</v>
      </c>
      <c r="H466" s="4">
        <v>4.5</v>
      </c>
      <c r="I466" s="4">
        <v>38.9</v>
      </c>
      <c r="J466" s="4">
        <v>38.9</v>
      </c>
      <c r="K466" s="4">
        <v>222</v>
      </c>
      <c r="L466" s="4">
        <v>222</v>
      </c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</row>
    <row r="467" spans="1:136" ht="15" outlineLevel="1">
      <c r="A467" s="10" t="s">
        <v>175</v>
      </c>
      <c r="B467" s="10" t="s">
        <v>176</v>
      </c>
      <c r="C467" s="4">
        <v>30</v>
      </c>
      <c r="D467" s="4">
        <v>30</v>
      </c>
      <c r="E467" s="4">
        <v>0.58</v>
      </c>
      <c r="F467" s="4">
        <v>0.58</v>
      </c>
      <c r="G467" s="4">
        <v>1.7</v>
      </c>
      <c r="H467" s="4">
        <v>1.7</v>
      </c>
      <c r="I467" s="4">
        <v>2</v>
      </c>
      <c r="J467" s="4">
        <v>2</v>
      </c>
      <c r="K467" s="4">
        <v>25.9</v>
      </c>
      <c r="L467" s="4">
        <v>25.9</v>
      </c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</row>
    <row r="468" spans="1:136" ht="15" outlineLevel="1">
      <c r="A468" s="48" t="s">
        <v>95</v>
      </c>
      <c r="B468" s="48" t="s">
        <v>32</v>
      </c>
      <c r="C468" s="49">
        <v>200</v>
      </c>
      <c r="D468" s="49">
        <v>200</v>
      </c>
      <c r="E468" s="49">
        <v>0.8</v>
      </c>
      <c r="F468" s="49">
        <v>0.8</v>
      </c>
      <c r="G468" s="49">
        <v>0.2</v>
      </c>
      <c r="H468" s="49">
        <v>0.2</v>
      </c>
      <c r="I468" s="49">
        <v>20.2</v>
      </c>
      <c r="J468" s="49">
        <v>20.2</v>
      </c>
      <c r="K468" s="49">
        <v>85.4</v>
      </c>
      <c r="L468" s="49">
        <v>85.4</v>
      </c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</row>
    <row r="469" spans="1:136" ht="15" outlineLevel="1">
      <c r="A469" s="10"/>
      <c r="B469" s="10" t="s">
        <v>6</v>
      </c>
      <c r="C469" s="68">
        <v>60</v>
      </c>
      <c r="D469" s="68">
        <v>75</v>
      </c>
      <c r="E469" s="68">
        <v>4.56</v>
      </c>
      <c r="F469" s="68">
        <f>ROUND(E469/C469*D469,2)</f>
        <v>5.7</v>
      </c>
      <c r="G469" s="68">
        <v>0.6</v>
      </c>
      <c r="H469" s="68">
        <f>ROUND(G469/C469*D469,2)</f>
        <v>0.75</v>
      </c>
      <c r="I469" s="68">
        <v>28.08</v>
      </c>
      <c r="J469" s="68">
        <f>ROUND(I469/C469*D469,2)</f>
        <v>35.1</v>
      </c>
      <c r="K469" s="68">
        <v>138</v>
      </c>
      <c r="L469" s="68">
        <f>ROUND(K469/C469*D469,2)</f>
        <v>172.5</v>
      </c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</row>
    <row r="470" spans="1:136" ht="15" outlineLevel="1">
      <c r="A470" s="10"/>
      <c r="B470" s="10" t="s">
        <v>10</v>
      </c>
      <c r="C470" s="68">
        <v>40</v>
      </c>
      <c r="D470" s="68">
        <v>60</v>
      </c>
      <c r="E470" s="68">
        <v>2.64</v>
      </c>
      <c r="F470" s="68">
        <f>ROUND(E470/C470*D470,2)</f>
        <v>3.96</v>
      </c>
      <c r="G470" s="68">
        <v>0.48</v>
      </c>
      <c r="H470" s="68">
        <f>ROUND(G470/C470*D470,2)</f>
        <v>0.72</v>
      </c>
      <c r="I470" s="68">
        <v>13.36</v>
      </c>
      <c r="J470" s="68">
        <f>ROUND(I470/C470*D470,2)</f>
        <v>20.04</v>
      </c>
      <c r="K470" s="68">
        <v>69.6</v>
      </c>
      <c r="L470" s="68">
        <f>ROUND(K470/C470*D470,2)</f>
        <v>104.4</v>
      </c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</row>
    <row r="471" spans="1:136" ht="15" outlineLevel="1">
      <c r="A471" s="10"/>
      <c r="B471" s="10" t="s">
        <v>7</v>
      </c>
      <c r="C471" s="4">
        <f aca="true" t="shared" si="60" ref="C471:L471">SUM(C462:C470)</f>
        <v>980</v>
      </c>
      <c r="D471" s="4">
        <f t="shared" si="60"/>
        <v>1035</v>
      </c>
      <c r="E471" s="4">
        <f t="shared" si="60"/>
        <v>45.879999999999995</v>
      </c>
      <c r="F471" s="4">
        <f t="shared" si="60"/>
        <v>53.04</v>
      </c>
      <c r="G471" s="4">
        <f t="shared" si="60"/>
        <v>40.980000000000004</v>
      </c>
      <c r="H471" s="4">
        <f t="shared" si="60"/>
        <v>45.870000000000005</v>
      </c>
      <c r="I471" s="4">
        <f t="shared" si="60"/>
        <v>135.58999999999997</v>
      </c>
      <c r="J471" s="4">
        <f t="shared" si="60"/>
        <v>149.34</v>
      </c>
      <c r="K471" s="4">
        <f t="shared" si="60"/>
        <v>1104.1</v>
      </c>
      <c r="L471" s="4">
        <f t="shared" si="60"/>
        <v>1232.6</v>
      </c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</row>
    <row r="472" spans="1:136" ht="15" outlineLevel="1">
      <c r="A472" s="10"/>
      <c r="B472" s="10"/>
      <c r="C472" s="4"/>
      <c r="D472" s="4"/>
      <c r="E472" s="4"/>
      <c r="F472" s="4"/>
      <c r="G472" s="4"/>
      <c r="H472" s="4"/>
      <c r="I472" s="4"/>
      <c r="J472" s="4"/>
      <c r="K472" s="4"/>
      <c r="L472" s="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</row>
    <row r="473" spans="1:136" ht="15" outlineLevel="1">
      <c r="A473" s="10"/>
      <c r="B473" s="15" t="s">
        <v>11</v>
      </c>
      <c r="C473" s="4"/>
      <c r="D473" s="4" t="s">
        <v>116</v>
      </c>
      <c r="E473" s="4"/>
      <c r="F473" s="4"/>
      <c r="G473" s="4"/>
      <c r="H473" s="4"/>
      <c r="I473" s="4"/>
      <c r="J473" s="4"/>
      <c r="K473" s="4"/>
      <c r="L473" s="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</row>
    <row r="474" spans="1:136" ht="15" outlineLevel="1">
      <c r="A474" s="10" t="s">
        <v>291</v>
      </c>
      <c r="B474" s="10" t="s">
        <v>292</v>
      </c>
      <c r="C474" s="68">
        <v>120</v>
      </c>
      <c r="D474" s="68">
        <v>150</v>
      </c>
      <c r="E474" s="68">
        <f>ROUND(F474/D474*C474,2)</f>
        <v>17.2</v>
      </c>
      <c r="F474" s="68">
        <v>21.5</v>
      </c>
      <c r="G474" s="68">
        <f>ROUND(H474/D474*C474,2)</f>
        <v>12.6</v>
      </c>
      <c r="H474" s="68">
        <v>15.75</v>
      </c>
      <c r="I474" s="68">
        <f>ROUND(J474/D474*C474,2)</f>
        <v>23.6</v>
      </c>
      <c r="J474" s="68">
        <v>29.5</v>
      </c>
      <c r="K474" s="68">
        <f>ROUND(L474/D474*C474,2)</f>
        <v>280</v>
      </c>
      <c r="L474" s="68">
        <v>350</v>
      </c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</row>
    <row r="475" spans="1:136" ht="15" outlineLevel="1">
      <c r="A475" s="10" t="s">
        <v>238</v>
      </c>
      <c r="B475" s="10" t="s">
        <v>139</v>
      </c>
      <c r="C475" s="4">
        <v>30</v>
      </c>
      <c r="D475" s="68">
        <v>40</v>
      </c>
      <c r="E475" s="68">
        <v>2.1</v>
      </c>
      <c r="F475" s="68">
        <f>ROUND(E475/C475*D475,2)</f>
        <v>2.8</v>
      </c>
      <c r="G475" s="68">
        <v>2.5</v>
      </c>
      <c r="H475" s="68">
        <f>ROUND(G475/C475*D475,2)</f>
        <v>3.33</v>
      </c>
      <c r="I475" s="68">
        <v>16.7</v>
      </c>
      <c r="J475" s="68">
        <f>ROUND(I475/C475*D475,2)</f>
        <v>22.27</v>
      </c>
      <c r="K475" s="68">
        <v>95.1</v>
      </c>
      <c r="L475" s="68">
        <f>ROUND(K475/C475*D475,2)</f>
        <v>126.8</v>
      </c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</row>
    <row r="476" spans="1:136" ht="15" outlineLevel="1">
      <c r="A476" s="10" t="s">
        <v>243</v>
      </c>
      <c r="B476" s="10" t="s">
        <v>26</v>
      </c>
      <c r="C476" s="4">
        <v>200</v>
      </c>
      <c r="D476" s="4">
        <v>200</v>
      </c>
      <c r="E476" s="4">
        <v>5.8</v>
      </c>
      <c r="F476" s="4">
        <v>5.8</v>
      </c>
      <c r="G476" s="4">
        <v>5.9</v>
      </c>
      <c r="H476" s="4">
        <v>5.9</v>
      </c>
      <c r="I476" s="4">
        <v>9</v>
      </c>
      <c r="J476" s="4">
        <v>9</v>
      </c>
      <c r="K476" s="4">
        <v>113</v>
      </c>
      <c r="L476" s="4">
        <v>113</v>
      </c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</row>
    <row r="477" spans="1:136" ht="15" outlineLevel="1">
      <c r="A477" s="10"/>
      <c r="B477" s="10" t="s">
        <v>7</v>
      </c>
      <c r="C477" s="4">
        <f aca="true" t="shared" si="61" ref="C477:L477">SUM(C474:C476)</f>
        <v>350</v>
      </c>
      <c r="D477" s="4">
        <f t="shared" si="61"/>
        <v>390</v>
      </c>
      <c r="E477" s="4">
        <f t="shared" si="61"/>
        <v>25.1</v>
      </c>
      <c r="F477" s="4">
        <f t="shared" si="61"/>
        <v>30.1</v>
      </c>
      <c r="G477" s="4">
        <f t="shared" si="61"/>
        <v>21</v>
      </c>
      <c r="H477" s="4">
        <f t="shared" si="61"/>
        <v>24.979999999999997</v>
      </c>
      <c r="I477" s="4">
        <f t="shared" si="61"/>
        <v>49.3</v>
      </c>
      <c r="J477" s="4">
        <f t="shared" si="61"/>
        <v>60.769999999999996</v>
      </c>
      <c r="K477" s="4">
        <f t="shared" si="61"/>
        <v>488.1</v>
      </c>
      <c r="L477" s="4">
        <f t="shared" si="61"/>
        <v>589.8</v>
      </c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</row>
    <row r="478" spans="1:136" ht="15" outlineLevel="1">
      <c r="A478" s="10"/>
      <c r="B478" s="10"/>
      <c r="C478" s="4"/>
      <c r="D478" s="4"/>
      <c r="E478" s="4"/>
      <c r="F478" s="4"/>
      <c r="G478" s="4"/>
      <c r="H478" s="4"/>
      <c r="I478" s="4"/>
      <c r="J478" s="4"/>
      <c r="K478" s="4"/>
      <c r="L478" s="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</row>
    <row r="479" spans="1:136" ht="15" outlineLevel="1">
      <c r="A479" s="15"/>
      <c r="B479" s="15" t="s">
        <v>13</v>
      </c>
      <c r="C479" s="16"/>
      <c r="D479" s="4"/>
      <c r="E479" s="4"/>
      <c r="F479" s="4"/>
      <c r="G479" s="4"/>
      <c r="H479" s="4"/>
      <c r="I479" s="4"/>
      <c r="J479" s="4"/>
      <c r="K479" s="4"/>
      <c r="L479" s="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</row>
    <row r="480" spans="1:136" ht="15" outlineLevel="1">
      <c r="A480" s="10" t="s">
        <v>89</v>
      </c>
      <c r="B480" s="10" t="s">
        <v>90</v>
      </c>
      <c r="C480" s="4">
        <v>40</v>
      </c>
      <c r="D480" s="4">
        <v>40</v>
      </c>
      <c r="E480" s="4">
        <v>0.26</v>
      </c>
      <c r="F480" s="4">
        <v>0.26</v>
      </c>
      <c r="G480" s="4">
        <v>0</v>
      </c>
      <c r="H480" s="4">
        <v>0</v>
      </c>
      <c r="I480" s="4">
        <v>1.1</v>
      </c>
      <c r="J480" s="4">
        <v>1.1</v>
      </c>
      <c r="K480" s="4">
        <v>5.3</v>
      </c>
      <c r="L480" s="4">
        <v>5.3</v>
      </c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</row>
    <row r="481" spans="1:136" s="28" customFormat="1" ht="15" outlineLevel="1">
      <c r="A481" s="10" t="s">
        <v>178</v>
      </c>
      <c r="B481" s="10" t="s">
        <v>179</v>
      </c>
      <c r="C481" s="4">
        <v>110</v>
      </c>
      <c r="D481" s="4">
        <v>110</v>
      </c>
      <c r="E481" s="4">
        <v>15</v>
      </c>
      <c r="F481" s="4">
        <v>15</v>
      </c>
      <c r="G481" s="4">
        <v>2.2</v>
      </c>
      <c r="H481" s="4">
        <v>2.2</v>
      </c>
      <c r="I481" s="4">
        <v>8.8</v>
      </c>
      <c r="J481" s="4">
        <v>8.8</v>
      </c>
      <c r="K481" s="4">
        <v>115.5</v>
      </c>
      <c r="L481" s="4">
        <v>115.5</v>
      </c>
      <c r="M481" s="5"/>
      <c r="N481" s="44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  <c r="DW481" s="55"/>
      <c r="DX481" s="55"/>
      <c r="DY481" s="55"/>
      <c r="DZ481" s="55"/>
      <c r="EA481" s="55"/>
      <c r="EB481" s="55"/>
      <c r="EC481" s="55"/>
      <c r="ED481" s="55"/>
      <c r="EE481" s="55"/>
      <c r="EF481" s="55"/>
    </row>
    <row r="482" spans="1:136" ht="15" outlineLevel="1">
      <c r="A482" s="10" t="s">
        <v>443</v>
      </c>
      <c r="B482" s="10" t="s">
        <v>444</v>
      </c>
      <c r="C482" s="4">
        <v>200</v>
      </c>
      <c r="D482" s="4">
        <v>200</v>
      </c>
      <c r="E482" s="4">
        <v>4.2</v>
      </c>
      <c r="F482" s="4">
        <v>4.2</v>
      </c>
      <c r="G482" s="4">
        <v>4.7</v>
      </c>
      <c r="H482" s="4">
        <v>4.7</v>
      </c>
      <c r="I482" s="4">
        <v>10.7</v>
      </c>
      <c r="J482" s="4">
        <v>10.7</v>
      </c>
      <c r="K482" s="4">
        <v>112</v>
      </c>
      <c r="L482" s="4">
        <v>112</v>
      </c>
      <c r="M482" s="28"/>
      <c r="N482" s="55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</row>
    <row r="483" spans="1:136" ht="15" outlineLevel="1">
      <c r="A483" s="45" t="s">
        <v>105</v>
      </c>
      <c r="B483" s="45" t="s">
        <v>247</v>
      </c>
      <c r="C483" s="47">
        <v>200</v>
      </c>
      <c r="D483" s="47">
        <v>200</v>
      </c>
      <c r="E483" s="47">
        <v>0.75</v>
      </c>
      <c r="F483" s="47">
        <v>0.75</v>
      </c>
      <c r="G483" s="47">
        <v>0</v>
      </c>
      <c r="H483" s="47">
        <v>0</v>
      </c>
      <c r="I483" s="47">
        <v>16.2</v>
      </c>
      <c r="J483" s="47">
        <v>16.2</v>
      </c>
      <c r="K483" s="47">
        <v>68</v>
      </c>
      <c r="L483" s="47">
        <v>68</v>
      </c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</row>
    <row r="484" spans="1:136" ht="15" outlineLevel="1">
      <c r="A484" s="10"/>
      <c r="B484" s="10" t="s">
        <v>6</v>
      </c>
      <c r="C484" s="68">
        <v>50</v>
      </c>
      <c r="D484" s="68">
        <v>50</v>
      </c>
      <c r="E484" s="68">
        <v>3.8</v>
      </c>
      <c r="F484" s="68">
        <v>3.8</v>
      </c>
      <c r="G484" s="68">
        <v>0.5</v>
      </c>
      <c r="H484" s="68">
        <v>0.5</v>
      </c>
      <c r="I484" s="68">
        <v>23.4</v>
      </c>
      <c r="J484" s="68">
        <v>23.4</v>
      </c>
      <c r="K484" s="68">
        <v>115</v>
      </c>
      <c r="L484" s="68">
        <v>115</v>
      </c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</row>
    <row r="485" spans="1:136" ht="15" outlineLevel="1">
      <c r="A485" s="10"/>
      <c r="B485" s="10" t="s">
        <v>39</v>
      </c>
      <c r="C485" s="68">
        <v>40</v>
      </c>
      <c r="D485" s="68">
        <v>60</v>
      </c>
      <c r="E485" s="68">
        <v>2.64</v>
      </c>
      <c r="F485" s="68">
        <f>ROUND(E485/C485*D485,2)</f>
        <v>3.96</v>
      </c>
      <c r="G485" s="68">
        <v>0.48</v>
      </c>
      <c r="H485" s="68">
        <f>ROUND(G485/C485*D485,2)</f>
        <v>0.72</v>
      </c>
      <c r="I485" s="68">
        <v>13.36</v>
      </c>
      <c r="J485" s="68">
        <f>ROUND(I485/C485*D485,2)</f>
        <v>20.04</v>
      </c>
      <c r="K485" s="68">
        <v>69.6</v>
      </c>
      <c r="L485" s="68">
        <f>ROUND(K485/C485*D485,2)</f>
        <v>104.4</v>
      </c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</row>
    <row r="486" spans="1:136" ht="15" outlineLevel="1">
      <c r="A486" s="10"/>
      <c r="B486" s="10" t="s">
        <v>7</v>
      </c>
      <c r="C486" s="4">
        <f>SUM(C480:C485)</f>
        <v>640</v>
      </c>
      <c r="D486" s="4">
        <f aca="true" t="shared" si="62" ref="D486:K486">SUM(D480:D485)</f>
        <v>660</v>
      </c>
      <c r="E486" s="4">
        <f t="shared" si="62"/>
        <v>26.650000000000002</v>
      </c>
      <c r="F486" s="4">
        <f t="shared" si="62"/>
        <v>27.970000000000002</v>
      </c>
      <c r="G486" s="4">
        <f t="shared" si="62"/>
        <v>7.880000000000001</v>
      </c>
      <c r="H486" s="4">
        <f t="shared" si="62"/>
        <v>8.120000000000001</v>
      </c>
      <c r="I486" s="4">
        <f t="shared" si="62"/>
        <v>73.56</v>
      </c>
      <c r="J486" s="4">
        <f t="shared" si="62"/>
        <v>80.24</v>
      </c>
      <c r="K486" s="4">
        <f t="shared" si="62"/>
        <v>485.4</v>
      </c>
      <c r="L486" s="4">
        <f>SUM(L480:L485)</f>
        <v>520.2</v>
      </c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</row>
    <row r="487" spans="1:136" ht="15" outlineLevel="1">
      <c r="A487" s="10"/>
      <c r="B487" s="10"/>
      <c r="C487" s="4"/>
      <c r="D487" s="4"/>
      <c r="E487" s="4"/>
      <c r="F487" s="4"/>
      <c r="G487" s="4"/>
      <c r="H487" s="4"/>
      <c r="I487" s="4"/>
      <c r="J487" s="4"/>
      <c r="K487" s="4"/>
      <c r="L487" s="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</row>
    <row r="488" spans="1:136" ht="15" outlineLevel="1">
      <c r="A488" s="10"/>
      <c r="B488" s="15" t="s">
        <v>15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</row>
    <row r="489" spans="1:136" ht="15" outlineLevel="1">
      <c r="A489" s="10"/>
      <c r="B489" s="10" t="s">
        <v>16</v>
      </c>
      <c r="C489" s="4">
        <v>200</v>
      </c>
      <c r="D489" s="4">
        <v>200</v>
      </c>
      <c r="E489" s="4">
        <v>5.8</v>
      </c>
      <c r="F489" s="4">
        <v>5.8</v>
      </c>
      <c r="G489" s="4">
        <v>6.4</v>
      </c>
      <c r="H489" s="4">
        <v>6.4</v>
      </c>
      <c r="I489" s="4">
        <v>8</v>
      </c>
      <c r="J489" s="4">
        <v>8</v>
      </c>
      <c r="K489" s="4">
        <v>117</v>
      </c>
      <c r="L489" s="4">
        <v>117</v>
      </c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</row>
    <row r="490" spans="1:136" ht="15" outlineLevel="1">
      <c r="A490" s="10"/>
      <c r="B490" s="10" t="s">
        <v>7</v>
      </c>
      <c r="C490" s="4">
        <f aca="true" t="shared" si="63" ref="C490:L490">SUM(C489:C489)</f>
        <v>200</v>
      </c>
      <c r="D490" s="4">
        <f t="shared" si="63"/>
        <v>200</v>
      </c>
      <c r="E490" s="4">
        <f t="shared" si="63"/>
        <v>5.8</v>
      </c>
      <c r="F490" s="4">
        <f t="shared" si="63"/>
        <v>5.8</v>
      </c>
      <c r="G490" s="4">
        <f t="shared" si="63"/>
        <v>6.4</v>
      </c>
      <c r="H490" s="4">
        <f t="shared" si="63"/>
        <v>6.4</v>
      </c>
      <c r="I490" s="4">
        <f t="shared" si="63"/>
        <v>8</v>
      </c>
      <c r="J490" s="4">
        <f t="shared" si="63"/>
        <v>8</v>
      </c>
      <c r="K490" s="4">
        <f t="shared" si="63"/>
        <v>117</v>
      </c>
      <c r="L490" s="4">
        <f t="shared" si="63"/>
        <v>117</v>
      </c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</row>
    <row r="491" spans="1:136" ht="15">
      <c r="A491" s="21"/>
      <c r="B491" s="22" t="s">
        <v>17</v>
      </c>
      <c r="C491" s="23">
        <f aca="true" t="shared" si="64" ref="C491:L491">C455+C459+C471+C477+C486+C490</f>
        <v>2865</v>
      </c>
      <c r="D491" s="23">
        <f t="shared" si="64"/>
        <v>3070</v>
      </c>
      <c r="E491" s="23">
        <f t="shared" si="64"/>
        <v>121.48</v>
      </c>
      <c r="F491" s="23">
        <f t="shared" si="64"/>
        <v>136.62</v>
      </c>
      <c r="G491" s="23">
        <f t="shared" si="64"/>
        <v>97.71000000000001</v>
      </c>
      <c r="H491" s="23">
        <f t="shared" si="64"/>
        <v>108.35000000000002</v>
      </c>
      <c r="I491" s="23">
        <f t="shared" si="64"/>
        <v>379.01</v>
      </c>
      <c r="J491" s="23">
        <f t="shared" si="64"/>
        <v>428.58000000000004</v>
      </c>
      <c r="K491" s="23">
        <f t="shared" si="64"/>
        <v>2902.73</v>
      </c>
      <c r="L491" s="23">
        <f t="shared" si="64"/>
        <v>3256.96</v>
      </c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</row>
    <row r="492" spans="1:136" ht="15">
      <c r="A492" s="21"/>
      <c r="B492" s="22"/>
      <c r="C492" s="23"/>
      <c r="D492" s="23"/>
      <c r="E492" s="23"/>
      <c r="F492" s="23"/>
      <c r="G492" s="23"/>
      <c r="H492" s="23"/>
      <c r="I492" s="23"/>
      <c r="J492" s="23"/>
      <c r="K492" s="23"/>
      <c r="L492" s="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</row>
    <row r="493" spans="1:136" s="38" customFormat="1" ht="14.25" customHeight="1">
      <c r="A493" s="10"/>
      <c r="B493" s="13" t="s">
        <v>68</v>
      </c>
      <c r="C493" s="4"/>
      <c r="D493" s="4"/>
      <c r="E493" s="4"/>
      <c r="F493" s="4"/>
      <c r="G493" s="4"/>
      <c r="H493" s="4"/>
      <c r="I493" s="4"/>
      <c r="J493" s="4"/>
      <c r="K493" s="4"/>
      <c r="L493" s="32"/>
      <c r="M493" s="5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</row>
    <row r="494" spans="1:136" ht="15" outlineLevel="1">
      <c r="A494" s="45"/>
      <c r="B494" s="51" t="s">
        <v>5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47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</row>
    <row r="495" spans="1:136" s="26" customFormat="1" ht="30" outlineLevel="1">
      <c r="A495" s="10" t="s">
        <v>174</v>
      </c>
      <c r="B495" s="10" t="s">
        <v>173</v>
      </c>
      <c r="C495" s="4">
        <v>80</v>
      </c>
      <c r="D495" s="4">
        <v>100</v>
      </c>
      <c r="E495" s="4">
        <v>1.1</v>
      </c>
      <c r="F495" s="4">
        <v>1.4</v>
      </c>
      <c r="G495" s="4">
        <v>8</v>
      </c>
      <c r="H495" s="4">
        <v>10</v>
      </c>
      <c r="I495" s="4">
        <v>7.2</v>
      </c>
      <c r="J495" s="4">
        <v>9</v>
      </c>
      <c r="K495" s="4">
        <v>105.6</v>
      </c>
      <c r="L495" s="4">
        <v>132</v>
      </c>
      <c r="M495" s="5"/>
      <c r="N495" s="44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  <c r="CZ495" s="53"/>
      <c r="DA495" s="53"/>
      <c r="DB495" s="53"/>
      <c r="DC495" s="53"/>
      <c r="DD495" s="53"/>
      <c r="DE495" s="53"/>
      <c r="DF495" s="53"/>
      <c r="DG495" s="53"/>
      <c r="DH495" s="53"/>
      <c r="DI495" s="53"/>
      <c r="DJ495" s="53"/>
      <c r="DK495" s="53"/>
      <c r="DL495" s="53"/>
      <c r="DM495" s="53"/>
      <c r="DN495" s="53"/>
      <c r="DO495" s="53"/>
      <c r="DP495" s="53"/>
      <c r="DQ495" s="53"/>
      <c r="DR495" s="53"/>
      <c r="DS495" s="53"/>
      <c r="DT495" s="53"/>
      <c r="DU495" s="53"/>
      <c r="DV495" s="53"/>
      <c r="DW495" s="53"/>
      <c r="DX495" s="53"/>
      <c r="DY495" s="53"/>
      <c r="DZ495" s="53"/>
      <c r="EA495" s="53"/>
      <c r="EB495" s="53"/>
      <c r="EC495" s="53"/>
      <c r="ED495" s="53"/>
      <c r="EE495" s="53"/>
      <c r="EF495" s="53"/>
    </row>
    <row r="496" spans="1:136" ht="15" customHeight="1" outlineLevel="1">
      <c r="A496" s="10" t="s">
        <v>445</v>
      </c>
      <c r="B496" s="10" t="s">
        <v>446</v>
      </c>
      <c r="C496" s="68">
        <v>200</v>
      </c>
      <c r="D496" s="68">
        <v>250</v>
      </c>
      <c r="E496" s="68">
        <v>6.5</v>
      </c>
      <c r="F496" s="68">
        <f>ROUND(E496/C496*D496,2)</f>
        <v>8.13</v>
      </c>
      <c r="G496" s="68">
        <v>6</v>
      </c>
      <c r="H496" s="68">
        <f>ROUND(G496/C496*D496,2)</f>
        <v>7.5</v>
      </c>
      <c r="I496" s="68">
        <v>31.2</v>
      </c>
      <c r="J496" s="68">
        <f>ROUND(I496/C496*D496,2)</f>
        <v>39</v>
      </c>
      <c r="K496" s="68">
        <v>205</v>
      </c>
      <c r="L496" s="68">
        <v>256.3</v>
      </c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</row>
    <row r="497" spans="1:136" ht="15" outlineLevel="1">
      <c r="A497" s="10" t="s">
        <v>83</v>
      </c>
      <c r="B497" s="10" t="s">
        <v>97</v>
      </c>
      <c r="C497" s="4">
        <v>20</v>
      </c>
      <c r="D497" s="4">
        <v>20</v>
      </c>
      <c r="E497" s="4">
        <v>5.2</v>
      </c>
      <c r="F497" s="4">
        <v>5.2</v>
      </c>
      <c r="G497" s="4">
        <v>5.4</v>
      </c>
      <c r="H497" s="4">
        <v>5.4</v>
      </c>
      <c r="I497" s="4">
        <v>0</v>
      </c>
      <c r="J497" s="4">
        <v>0</v>
      </c>
      <c r="K497" s="4">
        <v>70</v>
      </c>
      <c r="L497" s="4">
        <v>70</v>
      </c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</row>
    <row r="498" spans="1:136" ht="15" outlineLevel="1">
      <c r="A498" s="10" t="s">
        <v>278</v>
      </c>
      <c r="B498" s="10" t="s">
        <v>242</v>
      </c>
      <c r="C498" s="4">
        <v>200</v>
      </c>
      <c r="D498" s="4">
        <v>200</v>
      </c>
      <c r="E498" s="4">
        <v>3</v>
      </c>
      <c r="F498" s="4">
        <v>3</v>
      </c>
      <c r="G498" s="4">
        <v>2.9</v>
      </c>
      <c r="H498" s="4">
        <v>2.9</v>
      </c>
      <c r="I498" s="4">
        <v>9.5</v>
      </c>
      <c r="J498" s="4">
        <v>9.5</v>
      </c>
      <c r="K498" s="4">
        <v>78</v>
      </c>
      <c r="L498" s="4">
        <v>78</v>
      </c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</row>
    <row r="499" spans="1:136" ht="15" outlineLevel="1">
      <c r="A499" s="10"/>
      <c r="B499" s="10" t="s">
        <v>6</v>
      </c>
      <c r="C499" s="68">
        <v>50</v>
      </c>
      <c r="D499" s="68">
        <v>50</v>
      </c>
      <c r="E499" s="68">
        <v>3.8</v>
      </c>
      <c r="F499" s="68">
        <v>3.8</v>
      </c>
      <c r="G499" s="68">
        <v>0.5</v>
      </c>
      <c r="H499" s="68">
        <v>0.5</v>
      </c>
      <c r="I499" s="68">
        <v>23.4</v>
      </c>
      <c r="J499" s="68">
        <v>23.4</v>
      </c>
      <c r="K499" s="68">
        <v>115</v>
      </c>
      <c r="L499" s="68">
        <v>115</v>
      </c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</row>
    <row r="500" spans="1:136" ht="15" outlineLevel="1">
      <c r="A500" s="10"/>
      <c r="B500" s="10" t="s">
        <v>7</v>
      </c>
      <c r="C500" s="4">
        <f aca="true" t="shared" si="65" ref="C500:L500">SUM(C495:C499)</f>
        <v>550</v>
      </c>
      <c r="D500" s="4">
        <f t="shared" si="65"/>
        <v>620</v>
      </c>
      <c r="E500" s="4">
        <f t="shared" si="65"/>
        <v>19.6</v>
      </c>
      <c r="F500" s="4">
        <f t="shared" si="65"/>
        <v>21.53</v>
      </c>
      <c r="G500" s="4">
        <f t="shared" si="65"/>
        <v>22.799999999999997</v>
      </c>
      <c r="H500" s="4">
        <f t="shared" si="65"/>
        <v>26.299999999999997</v>
      </c>
      <c r="I500" s="4">
        <f t="shared" si="65"/>
        <v>71.3</v>
      </c>
      <c r="J500" s="4">
        <f t="shared" si="65"/>
        <v>80.9</v>
      </c>
      <c r="K500" s="4">
        <f t="shared" si="65"/>
        <v>573.6</v>
      </c>
      <c r="L500" s="4">
        <f t="shared" si="65"/>
        <v>651.3</v>
      </c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</row>
    <row r="501" spans="1:136" ht="15" outlineLevel="1">
      <c r="A501" s="10"/>
      <c r="B501" s="10"/>
      <c r="C501" s="4"/>
      <c r="D501" s="4"/>
      <c r="E501" s="4"/>
      <c r="F501" s="4"/>
      <c r="G501" s="4"/>
      <c r="H501" s="4"/>
      <c r="I501" s="4"/>
      <c r="J501" s="4"/>
      <c r="K501" s="4"/>
      <c r="L501" s="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</row>
    <row r="502" spans="1:136" ht="15" outlineLevel="1">
      <c r="A502" s="10"/>
      <c r="B502" s="15" t="s">
        <v>20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</row>
    <row r="503" spans="1:136" ht="15" outlineLevel="1">
      <c r="A503" s="3"/>
      <c r="B503" s="10" t="s">
        <v>50</v>
      </c>
      <c r="C503" s="4">
        <v>200</v>
      </c>
      <c r="D503" s="4">
        <v>230</v>
      </c>
      <c r="E503" s="4">
        <v>0.8</v>
      </c>
      <c r="F503" s="4">
        <v>0.9</v>
      </c>
      <c r="G503" s="4">
        <v>0.8</v>
      </c>
      <c r="H503" s="4">
        <v>0.9</v>
      </c>
      <c r="I503" s="4">
        <v>19.6</v>
      </c>
      <c r="J503" s="4">
        <v>22.5</v>
      </c>
      <c r="K503" s="4">
        <v>90.2</v>
      </c>
      <c r="L503" s="4">
        <v>104</v>
      </c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</row>
    <row r="504" spans="1:136" ht="15" outlineLevel="1">
      <c r="A504" s="10"/>
      <c r="B504" s="10" t="s">
        <v>7</v>
      </c>
      <c r="C504" s="4">
        <v>200</v>
      </c>
      <c r="D504" s="4">
        <v>230</v>
      </c>
      <c r="E504" s="4">
        <v>0.8</v>
      </c>
      <c r="F504" s="4">
        <v>0.9</v>
      </c>
      <c r="G504" s="4">
        <v>0.8</v>
      </c>
      <c r="H504" s="4">
        <v>0.9</v>
      </c>
      <c r="I504" s="4">
        <v>19.6</v>
      </c>
      <c r="J504" s="4">
        <v>22.5</v>
      </c>
      <c r="K504" s="4">
        <v>90.2</v>
      </c>
      <c r="L504" s="4">
        <v>104</v>
      </c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</row>
    <row r="505" spans="1:136" ht="15" outlineLevel="1">
      <c r="A505" s="10"/>
      <c r="B505" s="10"/>
      <c r="C505" s="4"/>
      <c r="D505" s="4"/>
      <c r="E505" s="4"/>
      <c r="F505" s="4"/>
      <c r="G505" s="4"/>
      <c r="H505" s="4"/>
      <c r="I505" s="4"/>
      <c r="J505" s="4"/>
      <c r="K505" s="4"/>
      <c r="L505" s="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</row>
    <row r="506" spans="1:136" ht="15" outlineLevel="1">
      <c r="A506" s="10"/>
      <c r="B506" s="15" t="s">
        <v>9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</row>
    <row r="507" spans="1:136" ht="18" customHeight="1" outlineLevel="1">
      <c r="A507" s="10" t="s">
        <v>465</v>
      </c>
      <c r="B507" s="10" t="s">
        <v>450</v>
      </c>
      <c r="C507" s="4">
        <v>100</v>
      </c>
      <c r="D507" s="4">
        <v>100</v>
      </c>
      <c r="E507" s="4">
        <v>1.5</v>
      </c>
      <c r="F507" s="4">
        <v>1.5</v>
      </c>
      <c r="G507" s="4">
        <v>6</v>
      </c>
      <c r="H507" s="4">
        <v>6</v>
      </c>
      <c r="I507" s="4">
        <v>7.4</v>
      </c>
      <c r="J507" s="4">
        <v>7.4</v>
      </c>
      <c r="K507" s="4">
        <v>92</v>
      </c>
      <c r="L507" s="4">
        <v>92</v>
      </c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</row>
    <row r="508" spans="1:136" s="70" customFormat="1" ht="15" outlineLevel="1">
      <c r="A508" s="48" t="s">
        <v>388</v>
      </c>
      <c r="B508" s="48" t="s">
        <v>54</v>
      </c>
      <c r="C508" s="49">
        <v>250</v>
      </c>
      <c r="D508" s="49">
        <v>250</v>
      </c>
      <c r="E508" s="49">
        <v>1.7</v>
      </c>
      <c r="F508" s="49">
        <v>1.7</v>
      </c>
      <c r="G508" s="49">
        <v>2.8</v>
      </c>
      <c r="H508" s="49">
        <v>2.8</v>
      </c>
      <c r="I508" s="49">
        <v>11.7</v>
      </c>
      <c r="J508" s="49">
        <v>11.7</v>
      </c>
      <c r="K508" s="49">
        <v>83</v>
      </c>
      <c r="L508" s="49">
        <v>83</v>
      </c>
      <c r="M508" s="5"/>
      <c r="N508" s="44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</row>
    <row r="509" spans="1:136" ht="15" outlineLevel="1">
      <c r="A509" s="48" t="s">
        <v>235</v>
      </c>
      <c r="B509" s="48" t="s">
        <v>236</v>
      </c>
      <c r="C509" s="49">
        <v>20</v>
      </c>
      <c r="D509" s="49">
        <v>20</v>
      </c>
      <c r="E509" s="49">
        <v>5.4</v>
      </c>
      <c r="F509" s="58">
        <v>5.4</v>
      </c>
      <c r="G509" s="49">
        <v>3.8</v>
      </c>
      <c r="H509" s="49">
        <v>3.8</v>
      </c>
      <c r="I509" s="49">
        <v>0.14</v>
      </c>
      <c r="J509" s="49">
        <v>0.14</v>
      </c>
      <c r="K509" s="49">
        <v>56.6</v>
      </c>
      <c r="L509" s="49">
        <v>56.6</v>
      </c>
      <c r="M509" s="70"/>
      <c r="N509" s="71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</row>
    <row r="510" spans="1:136" ht="30" outlineLevel="1">
      <c r="A510" s="69" t="s">
        <v>463</v>
      </c>
      <c r="B510" s="69" t="s">
        <v>462</v>
      </c>
      <c r="C510" s="68">
        <v>100</v>
      </c>
      <c r="D510" s="68">
        <v>125</v>
      </c>
      <c r="E510" s="68">
        <v>15.6</v>
      </c>
      <c r="F510" s="68">
        <v>19.54</v>
      </c>
      <c r="G510" s="68">
        <v>12.15</v>
      </c>
      <c r="H510" s="68">
        <v>15.19</v>
      </c>
      <c r="I510" s="68">
        <v>3.9</v>
      </c>
      <c r="J510" s="68">
        <v>4.9</v>
      </c>
      <c r="K510" s="68">
        <v>187.4</v>
      </c>
      <c r="L510" s="68">
        <v>234.3</v>
      </c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</row>
    <row r="511" spans="1:136" s="38" customFormat="1" ht="15" customHeight="1" outlineLevel="1">
      <c r="A511" s="10" t="s">
        <v>114</v>
      </c>
      <c r="B511" s="10" t="s">
        <v>115</v>
      </c>
      <c r="C511" s="4">
        <v>180</v>
      </c>
      <c r="D511" s="4">
        <v>180</v>
      </c>
      <c r="E511" s="4">
        <v>16.6</v>
      </c>
      <c r="F511" s="4">
        <v>16.6</v>
      </c>
      <c r="G511" s="4">
        <v>9.1</v>
      </c>
      <c r="H511" s="4">
        <v>9.1</v>
      </c>
      <c r="I511" s="4">
        <v>39.1</v>
      </c>
      <c r="J511" s="4">
        <v>39.1</v>
      </c>
      <c r="K511" s="4">
        <v>306</v>
      </c>
      <c r="L511" s="4">
        <v>306</v>
      </c>
      <c r="M511" s="5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</row>
    <row r="512" spans="1:136" s="38" customFormat="1" ht="15" outlineLevel="1">
      <c r="A512" s="10" t="s">
        <v>399</v>
      </c>
      <c r="B512" s="10" t="s">
        <v>400</v>
      </c>
      <c r="C512" s="4">
        <v>200</v>
      </c>
      <c r="D512" s="4">
        <v>200</v>
      </c>
      <c r="E512" s="4">
        <v>0.5</v>
      </c>
      <c r="F512" s="4">
        <v>0.5</v>
      </c>
      <c r="G512" s="4">
        <v>0.2</v>
      </c>
      <c r="H512" s="4">
        <v>0.2</v>
      </c>
      <c r="I512" s="4">
        <v>21.3</v>
      </c>
      <c r="J512" s="4">
        <v>21.3</v>
      </c>
      <c r="K512" s="4">
        <v>95</v>
      </c>
      <c r="L512" s="4">
        <v>95</v>
      </c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</row>
    <row r="513" spans="1:136" ht="15" outlineLevel="1">
      <c r="A513" s="10"/>
      <c r="B513" s="10" t="s">
        <v>6</v>
      </c>
      <c r="C513" s="4">
        <v>50</v>
      </c>
      <c r="D513" s="4">
        <v>70</v>
      </c>
      <c r="E513" s="4">
        <v>3.8</v>
      </c>
      <c r="F513" s="4">
        <v>5.3</v>
      </c>
      <c r="G513" s="4">
        <v>0.5</v>
      </c>
      <c r="H513" s="4">
        <v>0.7</v>
      </c>
      <c r="I513" s="4">
        <v>23.4</v>
      </c>
      <c r="J513" s="4">
        <v>32.8</v>
      </c>
      <c r="K513" s="4">
        <v>115</v>
      </c>
      <c r="L513" s="4">
        <v>161</v>
      </c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</row>
    <row r="514" spans="1:136" ht="15" outlineLevel="1">
      <c r="A514" s="10"/>
      <c r="B514" s="10" t="s">
        <v>39</v>
      </c>
      <c r="C514" s="68">
        <v>40</v>
      </c>
      <c r="D514" s="68">
        <v>60</v>
      </c>
      <c r="E514" s="68">
        <v>2.64</v>
      </c>
      <c r="F514" s="68">
        <f>ROUND(E514/C514*D514,2)</f>
        <v>3.96</v>
      </c>
      <c r="G514" s="68">
        <v>0.48</v>
      </c>
      <c r="H514" s="68">
        <f>ROUND(G514/C514*D514,2)</f>
        <v>0.72</v>
      </c>
      <c r="I514" s="68">
        <v>13.36</v>
      </c>
      <c r="J514" s="68">
        <f>ROUND(I514/C514*D514,2)</f>
        <v>20.04</v>
      </c>
      <c r="K514" s="68">
        <v>69.6</v>
      </c>
      <c r="L514" s="68">
        <f>ROUND(K514/C514*D514,2)</f>
        <v>104.4</v>
      </c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</row>
    <row r="515" spans="1:136" ht="15" outlineLevel="1">
      <c r="A515" s="48"/>
      <c r="B515" s="48" t="s">
        <v>7</v>
      </c>
      <c r="C515" s="49">
        <f aca="true" t="shared" si="66" ref="C515:L515">SUM(C507:C514)</f>
        <v>940</v>
      </c>
      <c r="D515" s="49">
        <f t="shared" si="66"/>
        <v>1005</v>
      </c>
      <c r="E515" s="49">
        <f t="shared" si="66"/>
        <v>47.74</v>
      </c>
      <c r="F515" s="49">
        <f t="shared" si="66"/>
        <v>54.5</v>
      </c>
      <c r="G515" s="49">
        <f t="shared" si="66"/>
        <v>35.03</v>
      </c>
      <c r="H515" s="49">
        <f t="shared" si="66"/>
        <v>38.510000000000005</v>
      </c>
      <c r="I515" s="49">
        <f t="shared" si="66"/>
        <v>120.3</v>
      </c>
      <c r="J515" s="49">
        <f t="shared" si="66"/>
        <v>137.38</v>
      </c>
      <c r="K515" s="49">
        <f t="shared" si="66"/>
        <v>1004.6</v>
      </c>
      <c r="L515" s="49">
        <f t="shared" si="66"/>
        <v>1132.3000000000002</v>
      </c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</row>
    <row r="516" spans="1:136" ht="15" outlineLevel="1">
      <c r="A516" s="10"/>
      <c r="B516" s="10"/>
      <c r="C516" s="4"/>
      <c r="D516" s="4"/>
      <c r="E516" s="4"/>
      <c r="F516" s="4"/>
      <c r="G516" s="4"/>
      <c r="H516" s="4"/>
      <c r="I516" s="4"/>
      <c r="J516" s="4"/>
      <c r="K516" s="4"/>
      <c r="L516" s="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</row>
    <row r="517" spans="1:136" ht="15" customHeight="1" outlineLevel="1">
      <c r="A517" s="10"/>
      <c r="B517" s="15" t="s">
        <v>11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</row>
    <row r="518" spans="1:136" ht="15.75" customHeight="1" outlineLevel="1">
      <c r="A518" s="25" t="s">
        <v>109</v>
      </c>
      <c r="B518" s="10" t="s">
        <v>110</v>
      </c>
      <c r="C518" s="4">
        <v>120</v>
      </c>
      <c r="D518" s="4">
        <v>120</v>
      </c>
      <c r="E518" s="4">
        <v>0.46</v>
      </c>
      <c r="F518" s="4">
        <v>0.46</v>
      </c>
      <c r="G518" s="4">
        <v>0.43</v>
      </c>
      <c r="H518" s="4">
        <v>0.43</v>
      </c>
      <c r="I518" s="4">
        <v>30.9</v>
      </c>
      <c r="J518" s="4">
        <v>30.9</v>
      </c>
      <c r="K518" s="4">
        <v>129.3</v>
      </c>
      <c r="L518" s="4">
        <v>129.3</v>
      </c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</row>
    <row r="519" spans="1:136" ht="15" outlineLevel="1">
      <c r="A519" s="10" t="s">
        <v>413</v>
      </c>
      <c r="B519" s="10" t="s">
        <v>414</v>
      </c>
      <c r="C519" s="4">
        <v>30</v>
      </c>
      <c r="D519" s="4">
        <v>30</v>
      </c>
      <c r="E519" s="4">
        <v>0.1</v>
      </c>
      <c r="F519" s="4">
        <v>0.1</v>
      </c>
      <c r="G519" s="4">
        <v>0</v>
      </c>
      <c r="H519" s="4">
        <v>0</v>
      </c>
      <c r="I519" s="4">
        <v>6.2</v>
      </c>
      <c r="J519" s="4">
        <v>6.2</v>
      </c>
      <c r="K519" s="4">
        <v>26.1</v>
      </c>
      <c r="L519" s="4">
        <v>26.1</v>
      </c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</row>
    <row r="520" spans="1:136" ht="15" outlineLevel="1">
      <c r="A520" s="10" t="s">
        <v>456</v>
      </c>
      <c r="B520" s="10" t="s">
        <v>453</v>
      </c>
      <c r="C520" s="4">
        <v>60</v>
      </c>
      <c r="D520" s="4">
        <v>60</v>
      </c>
      <c r="E520" s="4">
        <v>5.4</v>
      </c>
      <c r="F520" s="4">
        <v>5.4</v>
      </c>
      <c r="G520" s="4">
        <v>7</v>
      </c>
      <c r="H520" s="4">
        <v>7</v>
      </c>
      <c r="I520" s="4">
        <v>28.4</v>
      </c>
      <c r="J520" s="4">
        <v>28.4</v>
      </c>
      <c r="K520" s="4">
        <v>202</v>
      </c>
      <c r="L520" s="4">
        <v>202</v>
      </c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</row>
    <row r="521" spans="1:136" ht="15" outlineLevel="1">
      <c r="A521" s="10" t="s">
        <v>282</v>
      </c>
      <c r="B521" s="10" t="s">
        <v>158</v>
      </c>
      <c r="C521" s="4">
        <v>200</v>
      </c>
      <c r="D521" s="4">
        <v>200</v>
      </c>
      <c r="E521" s="4">
        <v>0.1</v>
      </c>
      <c r="F521" s="4">
        <v>0.1</v>
      </c>
      <c r="G521" s="4">
        <v>0</v>
      </c>
      <c r="H521" s="4">
        <v>0</v>
      </c>
      <c r="I521" s="4">
        <v>9.8</v>
      </c>
      <c r="J521" s="4">
        <v>9.8</v>
      </c>
      <c r="K521" s="4">
        <v>38</v>
      </c>
      <c r="L521" s="4">
        <v>38</v>
      </c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</row>
    <row r="522" spans="1:136" ht="15" outlineLevel="1">
      <c r="A522" s="10"/>
      <c r="B522" s="10" t="s">
        <v>7</v>
      </c>
      <c r="C522" s="4">
        <f aca="true" t="shared" si="67" ref="C522:L522">SUM(C518:C521)</f>
        <v>410</v>
      </c>
      <c r="D522" s="4">
        <f t="shared" si="67"/>
        <v>410</v>
      </c>
      <c r="E522" s="4">
        <f t="shared" si="67"/>
        <v>6.0600000000000005</v>
      </c>
      <c r="F522" s="4">
        <f t="shared" si="67"/>
        <v>6.0600000000000005</v>
      </c>
      <c r="G522" s="4">
        <f t="shared" si="67"/>
        <v>7.43</v>
      </c>
      <c r="H522" s="4">
        <f t="shared" si="67"/>
        <v>7.43</v>
      </c>
      <c r="I522" s="4">
        <f t="shared" si="67"/>
        <v>75.3</v>
      </c>
      <c r="J522" s="4">
        <f t="shared" si="67"/>
        <v>75.3</v>
      </c>
      <c r="K522" s="4">
        <f t="shared" si="67"/>
        <v>395.4</v>
      </c>
      <c r="L522" s="4">
        <f t="shared" si="67"/>
        <v>395.4</v>
      </c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</row>
    <row r="523" spans="1:136" ht="15.75" customHeight="1" outlineLevel="1">
      <c r="A523" s="10"/>
      <c r="B523" s="10"/>
      <c r="C523" s="4"/>
      <c r="D523" s="4"/>
      <c r="E523" s="4"/>
      <c r="F523" s="4"/>
      <c r="G523" s="4"/>
      <c r="H523" s="4"/>
      <c r="I523" s="4"/>
      <c r="J523" s="4"/>
      <c r="K523" s="4"/>
      <c r="L523" s="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</row>
    <row r="524" spans="1:136" ht="15" outlineLevel="1">
      <c r="A524" s="15"/>
      <c r="B524" s="15" t="s">
        <v>13</v>
      </c>
      <c r="C524" s="16"/>
      <c r="D524" s="4"/>
      <c r="E524" s="4"/>
      <c r="F524" s="4"/>
      <c r="G524" s="4"/>
      <c r="H524" s="4"/>
      <c r="I524" s="4"/>
      <c r="J524" s="4"/>
      <c r="K524" s="4"/>
      <c r="L524" s="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</row>
    <row r="525" spans="1:136" ht="15" outlineLevel="1">
      <c r="A525" s="10" t="s">
        <v>87</v>
      </c>
      <c r="B525" s="10" t="s">
        <v>75</v>
      </c>
      <c r="C525" s="4">
        <v>70</v>
      </c>
      <c r="D525" s="4">
        <v>80</v>
      </c>
      <c r="E525" s="4">
        <v>0.5</v>
      </c>
      <c r="F525" s="4">
        <v>0.56</v>
      </c>
      <c r="G525" s="4">
        <v>3.5</v>
      </c>
      <c r="H525" s="4">
        <v>4</v>
      </c>
      <c r="I525" s="4">
        <v>1.6</v>
      </c>
      <c r="J525" s="4">
        <v>1.8</v>
      </c>
      <c r="K525" s="4">
        <v>40</v>
      </c>
      <c r="L525" s="4">
        <v>45.6</v>
      </c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</row>
    <row r="526" spans="1:136" ht="15" outlineLevel="1">
      <c r="A526" s="10" t="s">
        <v>78</v>
      </c>
      <c r="B526" s="10" t="s">
        <v>46</v>
      </c>
      <c r="C526" s="4">
        <v>200</v>
      </c>
      <c r="D526" s="4">
        <v>200</v>
      </c>
      <c r="E526" s="4">
        <v>19.8</v>
      </c>
      <c r="F526" s="4">
        <v>19.8</v>
      </c>
      <c r="G526" s="4">
        <v>21.8</v>
      </c>
      <c r="H526" s="4">
        <v>21.8</v>
      </c>
      <c r="I526" s="4">
        <v>19.2</v>
      </c>
      <c r="J526" s="4">
        <v>19.2</v>
      </c>
      <c r="K526" s="4">
        <v>352</v>
      </c>
      <c r="L526" s="4">
        <v>352</v>
      </c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</row>
    <row r="527" spans="1:136" ht="15" outlineLevel="1">
      <c r="A527" s="10" t="s">
        <v>287</v>
      </c>
      <c r="B527" s="10" t="s">
        <v>237</v>
      </c>
      <c r="C527" s="4">
        <v>205</v>
      </c>
      <c r="D527" s="4">
        <v>205</v>
      </c>
      <c r="E527" s="4">
        <v>0.1</v>
      </c>
      <c r="F527" s="4">
        <v>0.1</v>
      </c>
      <c r="G527" s="4">
        <v>0</v>
      </c>
      <c r="H527" s="4">
        <v>0</v>
      </c>
      <c r="I527" s="4">
        <v>9.9</v>
      </c>
      <c r="J527" s="4">
        <v>9.9</v>
      </c>
      <c r="K527" s="4">
        <v>40</v>
      </c>
      <c r="L527" s="4">
        <v>40</v>
      </c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</row>
    <row r="528" spans="1:136" ht="15" outlineLevel="1">
      <c r="A528" s="10"/>
      <c r="B528" s="10" t="s">
        <v>6</v>
      </c>
      <c r="C528" s="68">
        <v>50</v>
      </c>
      <c r="D528" s="68">
        <v>60</v>
      </c>
      <c r="E528" s="68">
        <v>3.8</v>
      </c>
      <c r="F528" s="68">
        <f>ROUND(E528/C528*D528,2)</f>
        <v>4.56</v>
      </c>
      <c r="G528" s="68">
        <v>0.5</v>
      </c>
      <c r="H528" s="68">
        <f>ROUND(G528/C528*D528,2)</f>
        <v>0.6</v>
      </c>
      <c r="I528" s="68">
        <v>23.4</v>
      </c>
      <c r="J528" s="68">
        <f>ROUND(I528/C528*D528,2)</f>
        <v>28.08</v>
      </c>
      <c r="K528" s="68">
        <v>115</v>
      </c>
      <c r="L528" s="68">
        <f>ROUND(K528/C528*D528,2)</f>
        <v>138</v>
      </c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</row>
    <row r="529" spans="1:136" ht="15" outlineLevel="1">
      <c r="A529" s="10"/>
      <c r="B529" s="10" t="s">
        <v>39</v>
      </c>
      <c r="C529" s="68">
        <v>40</v>
      </c>
      <c r="D529" s="68">
        <v>60</v>
      </c>
      <c r="E529" s="68">
        <v>2.64</v>
      </c>
      <c r="F529" s="68">
        <f>ROUND(E529/C529*D529,2)</f>
        <v>3.96</v>
      </c>
      <c r="G529" s="68">
        <v>0.48</v>
      </c>
      <c r="H529" s="68">
        <f>ROUND(G529/C529*D529,2)</f>
        <v>0.72</v>
      </c>
      <c r="I529" s="68">
        <v>13.36</v>
      </c>
      <c r="J529" s="68">
        <f>ROUND(I529/C529*D529,2)</f>
        <v>20.04</v>
      </c>
      <c r="K529" s="68">
        <v>69.6</v>
      </c>
      <c r="L529" s="68">
        <f>ROUND(K529/C529*D529,2)</f>
        <v>104.4</v>
      </c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</row>
    <row r="530" spans="1:136" ht="15" outlineLevel="1">
      <c r="A530" s="10"/>
      <c r="B530" s="10" t="s">
        <v>7</v>
      </c>
      <c r="C530" s="4">
        <f aca="true" t="shared" si="68" ref="C530:L530">SUM(C525:C529)</f>
        <v>565</v>
      </c>
      <c r="D530" s="4">
        <f t="shared" si="68"/>
        <v>605</v>
      </c>
      <c r="E530" s="4">
        <f t="shared" si="68"/>
        <v>26.840000000000003</v>
      </c>
      <c r="F530" s="4">
        <f t="shared" si="68"/>
        <v>28.98</v>
      </c>
      <c r="G530" s="4">
        <f t="shared" si="68"/>
        <v>26.28</v>
      </c>
      <c r="H530" s="4">
        <f t="shared" si="68"/>
        <v>27.12</v>
      </c>
      <c r="I530" s="4">
        <f t="shared" si="68"/>
        <v>67.46000000000001</v>
      </c>
      <c r="J530" s="4">
        <f t="shared" si="68"/>
        <v>79.02</v>
      </c>
      <c r="K530" s="4">
        <f t="shared" si="68"/>
        <v>616.6</v>
      </c>
      <c r="L530" s="4">
        <f t="shared" si="68"/>
        <v>680</v>
      </c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</row>
    <row r="531" spans="1:136" ht="15" outlineLevel="1">
      <c r="A531" s="10"/>
      <c r="B531" s="10"/>
      <c r="C531" s="4"/>
      <c r="D531" s="4"/>
      <c r="E531" s="4"/>
      <c r="F531" s="4"/>
      <c r="G531" s="4"/>
      <c r="H531" s="4"/>
      <c r="I531" s="4"/>
      <c r="J531" s="4"/>
      <c r="K531" s="4"/>
      <c r="L531" s="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</row>
    <row r="532" spans="1:136" ht="15" outlineLevel="1">
      <c r="A532" s="10"/>
      <c r="B532" s="15" t="s">
        <v>15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</row>
    <row r="533" spans="1:136" ht="15" outlineLevel="1">
      <c r="A533" s="10" t="s">
        <v>243</v>
      </c>
      <c r="B533" s="10" t="s">
        <v>26</v>
      </c>
      <c r="C533" s="4">
        <v>200</v>
      </c>
      <c r="D533" s="4">
        <v>200</v>
      </c>
      <c r="E533" s="4">
        <v>5.8</v>
      </c>
      <c r="F533" s="4">
        <v>5.8</v>
      </c>
      <c r="G533" s="4">
        <v>6.4</v>
      </c>
      <c r="H533" s="4">
        <v>6.4</v>
      </c>
      <c r="I533" s="4">
        <v>9.4</v>
      </c>
      <c r="J533" s="4">
        <v>9.4</v>
      </c>
      <c r="K533" s="4">
        <v>117</v>
      </c>
      <c r="L533" s="4">
        <v>117</v>
      </c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</row>
    <row r="534" spans="1:136" ht="15" outlineLevel="1">
      <c r="A534" s="45"/>
      <c r="B534" s="45" t="s">
        <v>131</v>
      </c>
      <c r="C534" s="47">
        <v>10</v>
      </c>
      <c r="D534" s="47">
        <v>20</v>
      </c>
      <c r="E534" s="4">
        <v>0.77</v>
      </c>
      <c r="F534" s="4">
        <v>1.5</v>
      </c>
      <c r="G534" s="4">
        <v>1</v>
      </c>
      <c r="H534" s="4">
        <v>2</v>
      </c>
      <c r="I534" s="4">
        <v>7.4</v>
      </c>
      <c r="J534" s="4">
        <v>14.9</v>
      </c>
      <c r="K534" s="4">
        <v>41.7</v>
      </c>
      <c r="L534" s="4">
        <v>83.3</v>
      </c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</row>
    <row r="535" spans="1:136" ht="15" outlineLevel="1">
      <c r="A535" s="10"/>
      <c r="B535" s="10" t="s">
        <v>7</v>
      </c>
      <c r="C535" s="4">
        <f>SUM(C533:C534)</f>
        <v>210</v>
      </c>
      <c r="D535" s="4">
        <f aca="true" t="shared" si="69" ref="D535:L535">SUM(D533:D534)</f>
        <v>220</v>
      </c>
      <c r="E535" s="4">
        <f t="shared" si="69"/>
        <v>6.57</v>
      </c>
      <c r="F535" s="4">
        <f t="shared" si="69"/>
        <v>7.3</v>
      </c>
      <c r="G535" s="4">
        <f t="shared" si="69"/>
        <v>7.4</v>
      </c>
      <c r="H535" s="4">
        <f t="shared" si="69"/>
        <v>8.4</v>
      </c>
      <c r="I535" s="4">
        <f t="shared" si="69"/>
        <v>16.8</v>
      </c>
      <c r="J535" s="4">
        <f t="shared" si="69"/>
        <v>24.3</v>
      </c>
      <c r="K535" s="4">
        <f t="shared" si="69"/>
        <v>158.7</v>
      </c>
      <c r="L535" s="4">
        <f t="shared" si="69"/>
        <v>200.3</v>
      </c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</row>
    <row r="536" spans="1:136" ht="15">
      <c r="A536" s="21"/>
      <c r="B536" s="22" t="s">
        <v>17</v>
      </c>
      <c r="C536" s="23">
        <f aca="true" t="shared" si="70" ref="C536:L536">C500+C504+C515+C522+C530+C535</f>
        <v>2875</v>
      </c>
      <c r="D536" s="23">
        <f t="shared" si="70"/>
        <v>3090</v>
      </c>
      <c r="E536" s="23">
        <f t="shared" si="70"/>
        <v>107.61000000000001</v>
      </c>
      <c r="F536" s="23">
        <f t="shared" si="70"/>
        <v>119.27000000000001</v>
      </c>
      <c r="G536" s="23">
        <f t="shared" si="70"/>
        <v>99.74000000000001</v>
      </c>
      <c r="H536" s="23">
        <f t="shared" si="70"/>
        <v>108.66000000000003</v>
      </c>
      <c r="I536" s="23">
        <f t="shared" si="70"/>
        <v>370.76000000000005</v>
      </c>
      <c r="J536" s="23">
        <f t="shared" si="70"/>
        <v>419.4</v>
      </c>
      <c r="K536" s="23">
        <f t="shared" si="70"/>
        <v>2839.1</v>
      </c>
      <c r="L536" s="23">
        <f t="shared" si="70"/>
        <v>3163.3</v>
      </c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</row>
    <row r="537" spans="1:136" ht="15">
      <c r="A537" s="21"/>
      <c r="B537" s="22"/>
      <c r="C537" s="23"/>
      <c r="D537" s="4"/>
      <c r="E537" s="4"/>
      <c r="F537" s="4"/>
      <c r="G537" s="4"/>
      <c r="H537" s="4"/>
      <c r="I537" s="4"/>
      <c r="J537" s="4"/>
      <c r="K537" s="4"/>
      <c r="L537" s="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</row>
    <row r="538" spans="1:136" ht="15">
      <c r="A538" s="10"/>
      <c r="B538" s="13" t="s">
        <v>72</v>
      </c>
      <c r="C538" s="4"/>
      <c r="D538" s="4"/>
      <c r="E538" s="4"/>
      <c r="F538" s="4"/>
      <c r="G538" s="4"/>
      <c r="H538" s="4"/>
      <c r="I538" s="4"/>
      <c r="J538" s="4"/>
      <c r="K538" s="4"/>
      <c r="L538" s="32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</row>
    <row r="539" spans="1:136" ht="15" outlineLevel="1">
      <c r="A539" s="10"/>
      <c r="B539" s="15" t="s">
        <v>5</v>
      </c>
      <c r="C539" s="32"/>
      <c r="D539" s="32"/>
      <c r="E539" s="32"/>
      <c r="F539" s="32"/>
      <c r="G539" s="32"/>
      <c r="H539" s="32"/>
      <c r="I539" s="32"/>
      <c r="J539" s="32"/>
      <c r="K539" s="32"/>
      <c r="L539" s="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</row>
    <row r="540" spans="1:136" ht="15" outlineLevel="1">
      <c r="A540" s="10" t="s">
        <v>451</v>
      </c>
      <c r="B540" s="10" t="s">
        <v>447</v>
      </c>
      <c r="C540" s="4">
        <v>120</v>
      </c>
      <c r="D540" s="4">
        <v>150</v>
      </c>
      <c r="E540" s="4">
        <v>5.3</v>
      </c>
      <c r="F540" s="4">
        <v>6.6</v>
      </c>
      <c r="G540" s="4">
        <v>3.7</v>
      </c>
      <c r="H540" s="4">
        <v>4.65</v>
      </c>
      <c r="I540" s="4">
        <v>22.2</v>
      </c>
      <c r="J540" s="4">
        <v>27.8</v>
      </c>
      <c r="K540" s="4">
        <v>149</v>
      </c>
      <c r="L540" s="4">
        <v>186</v>
      </c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</row>
    <row r="541" spans="1:136" ht="30" outlineLevel="1">
      <c r="A541" s="10" t="s">
        <v>472</v>
      </c>
      <c r="B541" s="17" t="s">
        <v>471</v>
      </c>
      <c r="C541" s="4">
        <v>110</v>
      </c>
      <c r="D541" s="4">
        <v>110</v>
      </c>
      <c r="E541" s="4">
        <v>18.9</v>
      </c>
      <c r="F541" s="4">
        <v>18.9</v>
      </c>
      <c r="G541" s="4">
        <v>8.9</v>
      </c>
      <c r="H541" s="4">
        <v>8.9</v>
      </c>
      <c r="I541" s="4">
        <v>8.3</v>
      </c>
      <c r="J541" s="4">
        <v>8.3</v>
      </c>
      <c r="K541" s="4">
        <v>191.4</v>
      </c>
      <c r="L541" s="4">
        <v>191.4</v>
      </c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</row>
    <row r="542" spans="1:136" ht="15" outlineLevel="1">
      <c r="A542" s="10" t="s">
        <v>86</v>
      </c>
      <c r="B542" s="10" t="s">
        <v>96</v>
      </c>
      <c r="C542" s="4">
        <v>40</v>
      </c>
      <c r="D542" s="4">
        <v>45</v>
      </c>
      <c r="E542" s="4">
        <v>0.4</v>
      </c>
      <c r="F542" s="4">
        <v>0.45</v>
      </c>
      <c r="G542" s="4">
        <v>0.13</v>
      </c>
      <c r="H542" s="4">
        <v>0.14</v>
      </c>
      <c r="I542" s="4">
        <v>1.5</v>
      </c>
      <c r="J542" s="4">
        <v>1.65</v>
      </c>
      <c r="K542" s="4">
        <v>8</v>
      </c>
      <c r="L542" s="4">
        <v>9</v>
      </c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</row>
    <row r="543" spans="1:136" ht="15" outlineLevel="1">
      <c r="A543" s="10" t="s">
        <v>278</v>
      </c>
      <c r="B543" s="10" t="s">
        <v>242</v>
      </c>
      <c r="C543" s="4">
        <v>200</v>
      </c>
      <c r="D543" s="4">
        <v>200</v>
      </c>
      <c r="E543" s="4">
        <v>3</v>
      </c>
      <c r="F543" s="4">
        <v>3</v>
      </c>
      <c r="G543" s="4">
        <v>2.9</v>
      </c>
      <c r="H543" s="4">
        <v>2.9</v>
      </c>
      <c r="I543" s="4">
        <v>9.5</v>
      </c>
      <c r="J543" s="4">
        <v>9.5</v>
      </c>
      <c r="K543" s="4">
        <v>78</v>
      </c>
      <c r="L543" s="4">
        <v>78</v>
      </c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</row>
    <row r="544" spans="1:136" ht="15" outlineLevel="1">
      <c r="A544" s="48" t="s">
        <v>103</v>
      </c>
      <c r="B544" s="48" t="s">
        <v>24</v>
      </c>
      <c r="C544" s="49">
        <v>10</v>
      </c>
      <c r="D544" s="49">
        <v>10</v>
      </c>
      <c r="E544" s="49">
        <v>0.08</v>
      </c>
      <c r="F544" s="49">
        <v>0.08</v>
      </c>
      <c r="G544" s="49">
        <v>7.25</v>
      </c>
      <c r="H544" s="49">
        <v>7.25</v>
      </c>
      <c r="I544" s="49">
        <v>0.13</v>
      </c>
      <c r="J544" s="49">
        <v>0.13</v>
      </c>
      <c r="K544" s="49">
        <v>66.1</v>
      </c>
      <c r="L544" s="49">
        <v>66.1</v>
      </c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</row>
    <row r="545" spans="1:136" ht="15" outlineLevel="1">
      <c r="A545" s="10"/>
      <c r="B545" s="10" t="s">
        <v>6</v>
      </c>
      <c r="C545" s="4">
        <v>40</v>
      </c>
      <c r="D545" s="4">
        <v>50</v>
      </c>
      <c r="E545" s="4">
        <v>3</v>
      </c>
      <c r="F545" s="4">
        <v>3.8</v>
      </c>
      <c r="G545" s="4">
        <v>0.4</v>
      </c>
      <c r="H545" s="4">
        <v>0.5</v>
      </c>
      <c r="I545" s="4">
        <v>18.7</v>
      </c>
      <c r="J545" s="4">
        <v>23.4</v>
      </c>
      <c r="K545" s="4">
        <v>92</v>
      </c>
      <c r="L545" s="4">
        <v>115</v>
      </c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</row>
    <row r="546" spans="1:136" ht="15" outlineLevel="1">
      <c r="A546" s="10"/>
      <c r="B546" s="10" t="s">
        <v>7</v>
      </c>
      <c r="C546" s="4">
        <f aca="true" t="shared" si="71" ref="C546:L546">SUM(C540:C545)</f>
        <v>520</v>
      </c>
      <c r="D546" s="4">
        <f t="shared" si="71"/>
        <v>565</v>
      </c>
      <c r="E546" s="4">
        <f t="shared" si="71"/>
        <v>30.679999999999996</v>
      </c>
      <c r="F546" s="4">
        <f t="shared" si="71"/>
        <v>32.83</v>
      </c>
      <c r="G546" s="4">
        <f t="shared" si="71"/>
        <v>23.28</v>
      </c>
      <c r="H546" s="4">
        <f t="shared" si="71"/>
        <v>24.34</v>
      </c>
      <c r="I546" s="4">
        <f t="shared" si="71"/>
        <v>60.33</v>
      </c>
      <c r="J546" s="4">
        <f t="shared" si="71"/>
        <v>70.78</v>
      </c>
      <c r="K546" s="4">
        <f t="shared" si="71"/>
        <v>584.5</v>
      </c>
      <c r="L546" s="4">
        <f t="shared" si="71"/>
        <v>645.5</v>
      </c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</row>
    <row r="547" spans="1:136" ht="15" outlineLevel="1">
      <c r="A547" s="10"/>
      <c r="B547" s="10"/>
      <c r="C547" s="4"/>
      <c r="D547" s="4"/>
      <c r="E547" s="4"/>
      <c r="F547" s="4"/>
      <c r="G547" s="4"/>
      <c r="H547" s="4"/>
      <c r="I547" s="4"/>
      <c r="J547" s="4"/>
      <c r="K547" s="4"/>
      <c r="L547" s="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</row>
    <row r="548" spans="1:136" ht="15" outlineLevel="1">
      <c r="A548" s="10"/>
      <c r="B548" s="15" t="s">
        <v>20</v>
      </c>
      <c r="C548" s="4"/>
      <c r="D548" s="4"/>
      <c r="E548" s="4"/>
      <c r="F548" s="4"/>
      <c r="G548" s="4"/>
      <c r="H548" s="4"/>
      <c r="I548" s="4"/>
      <c r="J548" s="4"/>
      <c r="K548" s="4"/>
      <c r="L548" s="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</row>
    <row r="549" spans="1:136" ht="15" outlineLevel="1">
      <c r="A549" s="10"/>
      <c r="B549" s="10" t="s">
        <v>50</v>
      </c>
      <c r="C549" s="4">
        <v>200</v>
      </c>
      <c r="D549" s="4">
        <v>200</v>
      </c>
      <c r="E549" s="4">
        <v>3</v>
      </c>
      <c r="F549" s="4">
        <v>3</v>
      </c>
      <c r="G549" s="4">
        <v>1</v>
      </c>
      <c r="H549" s="4">
        <v>1</v>
      </c>
      <c r="I549" s="4">
        <v>42</v>
      </c>
      <c r="J549" s="4">
        <v>42</v>
      </c>
      <c r="K549" s="4">
        <v>184.2</v>
      </c>
      <c r="L549" s="4">
        <v>184.2</v>
      </c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</row>
    <row r="550" spans="1:136" ht="15" outlineLevel="1">
      <c r="A550" s="10"/>
      <c r="B550" s="10" t="s">
        <v>7</v>
      </c>
      <c r="C550" s="4">
        <v>200</v>
      </c>
      <c r="D550" s="4">
        <v>200</v>
      </c>
      <c r="E550" s="4">
        <v>3</v>
      </c>
      <c r="F550" s="4">
        <v>3</v>
      </c>
      <c r="G550" s="4">
        <v>1</v>
      </c>
      <c r="H550" s="4">
        <v>1</v>
      </c>
      <c r="I550" s="4">
        <v>42</v>
      </c>
      <c r="J550" s="4">
        <v>42</v>
      </c>
      <c r="K550" s="4">
        <v>184.2</v>
      </c>
      <c r="L550" s="4">
        <v>184.2</v>
      </c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</row>
    <row r="551" spans="1:136" ht="15.75" customHeight="1" outlineLevel="1">
      <c r="A551" s="10"/>
      <c r="B551" s="10"/>
      <c r="C551" s="4"/>
      <c r="D551" s="4"/>
      <c r="E551" s="4"/>
      <c r="F551" s="4"/>
      <c r="G551" s="4"/>
      <c r="H551" s="4"/>
      <c r="I551" s="4"/>
      <c r="J551" s="4"/>
      <c r="K551" s="4"/>
      <c r="L551" s="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</row>
    <row r="552" spans="1:136" s="26" customFormat="1" ht="15" outlineLevel="1">
      <c r="A552" s="10"/>
      <c r="B552" s="15" t="s">
        <v>9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"/>
      <c r="N552" s="44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</row>
    <row r="553" spans="1:136" ht="15" outlineLevel="1">
      <c r="A553" s="10" t="s">
        <v>186</v>
      </c>
      <c r="B553" s="10" t="s">
        <v>191</v>
      </c>
      <c r="C553" s="4">
        <v>80</v>
      </c>
      <c r="D553" s="4">
        <v>110</v>
      </c>
      <c r="E553" s="4">
        <v>1.2</v>
      </c>
      <c r="F553" s="4">
        <v>1.7</v>
      </c>
      <c r="G553" s="4">
        <v>4</v>
      </c>
      <c r="H553" s="4">
        <v>5.5</v>
      </c>
      <c r="I553" s="4">
        <v>8.2</v>
      </c>
      <c r="J553" s="4">
        <v>11.3</v>
      </c>
      <c r="K553" s="4">
        <v>74.4</v>
      </c>
      <c r="L553" s="4">
        <v>102.3</v>
      </c>
      <c r="M553" s="26"/>
      <c r="N553" s="53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</row>
    <row r="554" spans="1:136" s="70" customFormat="1" ht="15" outlineLevel="1">
      <c r="A554" s="10" t="s">
        <v>307</v>
      </c>
      <c r="B554" s="10" t="s">
        <v>38</v>
      </c>
      <c r="C554" s="4">
        <v>250</v>
      </c>
      <c r="D554" s="4">
        <v>250</v>
      </c>
      <c r="E554" s="4">
        <v>2.3</v>
      </c>
      <c r="F554" s="4">
        <v>2.3</v>
      </c>
      <c r="G554" s="4">
        <v>5.9</v>
      </c>
      <c r="H554" s="4">
        <v>5.9</v>
      </c>
      <c r="I554" s="4">
        <v>13.2</v>
      </c>
      <c r="J554" s="4">
        <v>13.2</v>
      </c>
      <c r="K554" s="4">
        <v>121</v>
      </c>
      <c r="L554" s="4">
        <v>121</v>
      </c>
      <c r="M554" s="5"/>
      <c r="N554" s="44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</row>
    <row r="555" spans="1:136" ht="15" customHeight="1" outlineLevel="1">
      <c r="A555" s="48" t="s">
        <v>235</v>
      </c>
      <c r="B555" s="48" t="s">
        <v>236</v>
      </c>
      <c r="C555" s="49">
        <v>10</v>
      </c>
      <c r="D555" s="49">
        <v>10</v>
      </c>
      <c r="E555" s="49">
        <v>2.7</v>
      </c>
      <c r="F555" s="58">
        <v>2.7</v>
      </c>
      <c r="G555" s="49">
        <v>1.92</v>
      </c>
      <c r="H555" s="49">
        <v>1.92</v>
      </c>
      <c r="I555" s="49">
        <v>0.07</v>
      </c>
      <c r="J555" s="49">
        <v>0.07</v>
      </c>
      <c r="K555" s="49">
        <v>28.3</v>
      </c>
      <c r="L555" s="49">
        <v>28.3</v>
      </c>
      <c r="M555" s="70"/>
      <c r="N555" s="71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</row>
    <row r="556" spans="1:136" ht="15" outlineLevel="1">
      <c r="A556" s="10" t="s">
        <v>397</v>
      </c>
      <c r="B556" s="10" t="s">
        <v>171</v>
      </c>
      <c r="C556" s="68">
        <v>110</v>
      </c>
      <c r="D556" s="68">
        <v>120</v>
      </c>
      <c r="E556" s="68">
        <v>20.4</v>
      </c>
      <c r="F556" s="68">
        <v>22.2</v>
      </c>
      <c r="G556" s="68">
        <v>9.7</v>
      </c>
      <c r="H556" s="68">
        <v>10.6</v>
      </c>
      <c r="I556" s="68">
        <v>4.2</v>
      </c>
      <c r="J556" s="68">
        <v>4.6</v>
      </c>
      <c r="K556" s="68">
        <v>186</v>
      </c>
      <c r="L556" s="68">
        <v>203</v>
      </c>
      <c r="M556" s="26"/>
      <c r="N556" s="53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</row>
    <row r="557" spans="1:136" s="38" customFormat="1" ht="15" outlineLevel="1">
      <c r="A557" s="10" t="s">
        <v>149</v>
      </c>
      <c r="B557" s="10" t="s">
        <v>40</v>
      </c>
      <c r="C557" s="4">
        <v>180</v>
      </c>
      <c r="D557" s="4">
        <v>200</v>
      </c>
      <c r="E557" s="4">
        <v>3.7</v>
      </c>
      <c r="F557" s="4">
        <v>4.1</v>
      </c>
      <c r="G557" s="4">
        <v>5</v>
      </c>
      <c r="H557" s="4">
        <v>5.6</v>
      </c>
      <c r="I557" s="4">
        <v>24.7</v>
      </c>
      <c r="J557" s="4">
        <v>27.4</v>
      </c>
      <c r="K557" s="4">
        <v>160</v>
      </c>
      <c r="L557" s="4">
        <v>177.3</v>
      </c>
      <c r="M557" s="5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</row>
    <row r="558" spans="1:136" ht="15" outlineLevel="1">
      <c r="A558" s="45" t="s">
        <v>454</v>
      </c>
      <c r="B558" s="45" t="s">
        <v>455</v>
      </c>
      <c r="C558" s="4">
        <v>200</v>
      </c>
      <c r="D558" s="4">
        <v>200</v>
      </c>
      <c r="E558" s="47">
        <v>0.4</v>
      </c>
      <c r="F558" s="47">
        <v>0.4</v>
      </c>
      <c r="G558" s="47">
        <v>0.4</v>
      </c>
      <c r="H558" s="47">
        <v>0.4</v>
      </c>
      <c r="I558" s="47">
        <v>18.4</v>
      </c>
      <c r="J558" s="47">
        <v>18.4</v>
      </c>
      <c r="K558" s="47">
        <v>80</v>
      </c>
      <c r="L558" s="47">
        <v>80</v>
      </c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</row>
    <row r="559" spans="1:136" ht="15" outlineLevel="1">
      <c r="A559" s="10"/>
      <c r="B559" s="10" t="s">
        <v>6</v>
      </c>
      <c r="C559" s="68">
        <v>60</v>
      </c>
      <c r="D559" s="68">
        <v>80</v>
      </c>
      <c r="E559" s="68">
        <v>4.56</v>
      </c>
      <c r="F559" s="68">
        <f>ROUND(E559/C559*D559,2)</f>
        <v>6.08</v>
      </c>
      <c r="G559" s="68">
        <v>0.6</v>
      </c>
      <c r="H559" s="68">
        <f>ROUND(G559/C559*D559,2)</f>
        <v>0.8</v>
      </c>
      <c r="I559" s="68">
        <v>28.08</v>
      </c>
      <c r="J559" s="68">
        <f>ROUND(I559/C559*D559,2)</f>
        <v>37.44</v>
      </c>
      <c r="K559" s="68">
        <v>138</v>
      </c>
      <c r="L559" s="68">
        <f>ROUND(K559/C559*D559,2)</f>
        <v>184</v>
      </c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</row>
    <row r="560" spans="1:136" ht="15" outlineLevel="1">
      <c r="A560" s="48"/>
      <c r="B560" s="48" t="s">
        <v>39</v>
      </c>
      <c r="C560" s="68">
        <v>40</v>
      </c>
      <c r="D560" s="68">
        <v>60</v>
      </c>
      <c r="E560" s="68">
        <v>2.64</v>
      </c>
      <c r="F560" s="68">
        <f>ROUND(E560/C560*D560,2)</f>
        <v>3.96</v>
      </c>
      <c r="G560" s="68">
        <v>0.48</v>
      </c>
      <c r="H560" s="68">
        <f>ROUND(G560/C560*D560,2)</f>
        <v>0.72</v>
      </c>
      <c r="I560" s="68">
        <v>13.36</v>
      </c>
      <c r="J560" s="68">
        <f>ROUND(I560/C560*D560,2)</f>
        <v>20.04</v>
      </c>
      <c r="K560" s="68">
        <v>69.6</v>
      </c>
      <c r="L560" s="68">
        <f>ROUND(K560/C560*D560,2)</f>
        <v>104.4</v>
      </c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</row>
    <row r="561" spans="1:136" ht="15" outlineLevel="1">
      <c r="A561" s="10"/>
      <c r="B561" s="10" t="s">
        <v>7</v>
      </c>
      <c r="C561" s="4">
        <f aca="true" t="shared" si="72" ref="C561:L561">SUM(C553:C560)</f>
        <v>930</v>
      </c>
      <c r="D561" s="4">
        <f t="shared" si="72"/>
        <v>1030</v>
      </c>
      <c r="E561" s="4">
        <f t="shared" si="72"/>
        <v>37.9</v>
      </c>
      <c r="F561" s="4">
        <f t="shared" si="72"/>
        <v>43.44</v>
      </c>
      <c r="G561" s="4">
        <f t="shared" si="72"/>
        <v>28</v>
      </c>
      <c r="H561" s="4">
        <f t="shared" si="72"/>
        <v>31.44</v>
      </c>
      <c r="I561" s="4">
        <f t="shared" si="72"/>
        <v>110.21</v>
      </c>
      <c r="J561" s="4">
        <f t="shared" si="72"/>
        <v>132.45</v>
      </c>
      <c r="K561" s="4">
        <f t="shared" si="72"/>
        <v>857.3000000000001</v>
      </c>
      <c r="L561" s="4">
        <f t="shared" si="72"/>
        <v>1000.3000000000001</v>
      </c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</row>
    <row r="562" spans="1:136" ht="15" outlineLevel="1">
      <c r="A562" s="10"/>
      <c r="B562" s="10"/>
      <c r="C562" s="4"/>
      <c r="D562" s="4"/>
      <c r="E562" s="4"/>
      <c r="F562" s="4"/>
      <c r="G562" s="4"/>
      <c r="H562" s="4"/>
      <c r="I562" s="4"/>
      <c r="J562" s="4"/>
      <c r="K562" s="4"/>
      <c r="L562" s="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</row>
    <row r="563" spans="1:136" ht="15" outlineLevel="1">
      <c r="A563" s="10"/>
      <c r="B563" s="15" t="s">
        <v>11</v>
      </c>
      <c r="C563" s="4"/>
      <c r="D563" s="4"/>
      <c r="E563" s="4"/>
      <c r="F563" s="4"/>
      <c r="G563" s="4"/>
      <c r="H563" s="4"/>
      <c r="I563" s="4"/>
      <c r="J563" s="4"/>
      <c r="K563" s="4"/>
      <c r="L563" s="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</row>
    <row r="564" spans="1:136" ht="15" outlineLevel="1">
      <c r="A564" s="45" t="s">
        <v>95</v>
      </c>
      <c r="B564" s="45" t="s">
        <v>32</v>
      </c>
      <c r="C564" s="4">
        <v>200</v>
      </c>
      <c r="D564" s="4">
        <v>200</v>
      </c>
      <c r="E564" s="47">
        <v>1.4</v>
      </c>
      <c r="F564" s="47">
        <v>1.4</v>
      </c>
      <c r="G564" s="47">
        <v>0.2</v>
      </c>
      <c r="H564" s="47">
        <v>0.2</v>
      </c>
      <c r="I564" s="47">
        <v>26.4</v>
      </c>
      <c r="J564" s="47">
        <v>26.4</v>
      </c>
      <c r="K564" s="47">
        <v>107.84</v>
      </c>
      <c r="L564" s="47">
        <v>107.84</v>
      </c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</row>
    <row r="565" spans="1:136" ht="15" outlineLevel="1">
      <c r="A565" s="10" t="s">
        <v>268</v>
      </c>
      <c r="B565" s="10" t="s">
        <v>269</v>
      </c>
      <c r="C565" s="68">
        <v>120</v>
      </c>
      <c r="D565" s="68">
        <v>150</v>
      </c>
      <c r="E565" s="68">
        <v>11.7</v>
      </c>
      <c r="F565" s="68">
        <v>14.6</v>
      </c>
      <c r="G565" s="68">
        <v>15.8</v>
      </c>
      <c r="H565" s="68">
        <v>19.8</v>
      </c>
      <c r="I565" s="68">
        <v>2.1</v>
      </c>
      <c r="J565" s="68">
        <v>2.6</v>
      </c>
      <c r="K565" s="68">
        <v>197</v>
      </c>
      <c r="L565" s="68">
        <v>246.3</v>
      </c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</row>
    <row r="566" spans="1:136" ht="15" outlineLevel="1">
      <c r="A566" s="10" t="s">
        <v>238</v>
      </c>
      <c r="B566" s="10" t="s">
        <v>6</v>
      </c>
      <c r="C566" s="68">
        <v>25</v>
      </c>
      <c r="D566" s="68">
        <v>35</v>
      </c>
      <c r="E566" s="68">
        <v>1.8</v>
      </c>
      <c r="F566" s="68">
        <v>2.6</v>
      </c>
      <c r="G566" s="68">
        <v>0.25</v>
      </c>
      <c r="H566" s="68">
        <v>0.35</v>
      </c>
      <c r="I566" s="68">
        <v>11.75</v>
      </c>
      <c r="J566" s="68">
        <v>16.45</v>
      </c>
      <c r="K566" s="68">
        <v>57.5</v>
      </c>
      <c r="L566" s="68">
        <v>80.5</v>
      </c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</row>
    <row r="567" spans="1:136" ht="15" outlineLevel="1">
      <c r="A567" s="10" t="s">
        <v>95</v>
      </c>
      <c r="B567" s="10" t="s">
        <v>387</v>
      </c>
      <c r="C567" s="4">
        <v>125</v>
      </c>
      <c r="D567" s="4">
        <v>125</v>
      </c>
      <c r="E567" s="4">
        <v>1.8</v>
      </c>
      <c r="F567" s="4">
        <v>1.8</v>
      </c>
      <c r="G567" s="4">
        <v>1.6</v>
      </c>
      <c r="H567" s="4">
        <v>1.6</v>
      </c>
      <c r="I567" s="4">
        <v>12.1</v>
      </c>
      <c r="J567" s="4">
        <v>12.1</v>
      </c>
      <c r="K567" s="4">
        <v>76</v>
      </c>
      <c r="L567" s="4">
        <v>76</v>
      </c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</row>
    <row r="568" spans="1:136" ht="15" customHeight="1" outlineLevel="1">
      <c r="A568" s="10"/>
      <c r="B568" s="10" t="s">
        <v>7</v>
      </c>
      <c r="C568" s="4">
        <f>SUM(C564:C567)</f>
        <v>470</v>
      </c>
      <c r="D568" s="4">
        <f aca="true" t="shared" si="73" ref="D568:L568">SUM(D564:D567)</f>
        <v>510</v>
      </c>
      <c r="E568" s="4">
        <f t="shared" si="73"/>
        <v>16.7</v>
      </c>
      <c r="F568" s="4">
        <f t="shared" si="73"/>
        <v>20.400000000000002</v>
      </c>
      <c r="G568" s="4">
        <f t="shared" si="73"/>
        <v>17.85</v>
      </c>
      <c r="H568" s="4">
        <f t="shared" si="73"/>
        <v>21.950000000000003</v>
      </c>
      <c r="I568" s="4">
        <f t="shared" si="73"/>
        <v>52.35</v>
      </c>
      <c r="J568" s="4">
        <f t="shared" si="73"/>
        <v>57.550000000000004</v>
      </c>
      <c r="K568" s="4">
        <f t="shared" si="73"/>
        <v>438.34000000000003</v>
      </c>
      <c r="L568" s="4">
        <f t="shared" si="73"/>
        <v>510.64</v>
      </c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</row>
    <row r="569" spans="1:136" ht="15" outlineLevel="1">
      <c r="A569" s="10"/>
      <c r="B569" s="15"/>
      <c r="C569" s="4"/>
      <c r="D569" s="4"/>
      <c r="E569" s="4"/>
      <c r="F569" s="4"/>
      <c r="G569" s="4"/>
      <c r="H569" s="4"/>
      <c r="I569" s="4"/>
      <c r="J569" s="4"/>
      <c r="K569" s="4"/>
      <c r="L569" s="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</row>
    <row r="570" spans="1:136" ht="15" outlineLevel="1">
      <c r="A570" s="15"/>
      <c r="B570" s="15" t="s">
        <v>13</v>
      </c>
      <c r="C570" s="16"/>
      <c r="D570" s="4"/>
      <c r="E570" s="4"/>
      <c r="F570" s="4"/>
      <c r="G570" s="4"/>
      <c r="H570" s="4"/>
      <c r="I570" s="4"/>
      <c r="J570" s="4"/>
      <c r="K570" s="4"/>
      <c r="L570" s="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</row>
    <row r="571" spans="1:136" ht="15" outlineLevel="1">
      <c r="A571" s="10" t="s">
        <v>89</v>
      </c>
      <c r="B571" s="10" t="s">
        <v>90</v>
      </c>
      <c r="C571" s="4">
        <v>20</v>
      </c>
      <c r="D571" s="4">
        <v>50</v>
      </c>
      <c r="E571" s="4">
        <v>0.13</v>
      </c>
      <c r="F571" s="4">
        <v>0.33</v>
      </c>
      <c r="G571" s="4">
        <v>0</v>
      </c>
      <c r="H571" s="4">
        <v>0</v>
      </c>
      <c r="I571" s="4">
        <v>0.5</v>
      </c>
      <c r="J571" s="4">
        <v>1.33</v>
      </c>
      <c r="K571" s="4">
        <v>2.6</v>
      </c>
      <c r="L571" s="4">
        <v>6.7</v>
      </c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</row>
    <row r="572" spans="1:136" ht="15" outlineLevel="1">
      <c r="A572" s="3">
        <v>446</v>
      </c>
      <c r="B572" s="10" t="s">
        <v>233</v>
      </c>
      <c r="C572" s="4">
        <v>200</v>
      </c>
      <c r="D572" s="4">
        <v>240</v>
      </c>
      <c r="E572" s="68">
        <v>18.5</v>
      </c>
      <c r="F572" s="68">
        <v>22.3</v>
      </c>
      <c r="G572" s="68">
        <v>13.4</v>
      </c>
      <c r="H572" s="68">
        <v>16.1</v>
      </c>
      <c r="I572" s="68">
        <v>14.7</v>
      </c>
      <c r="J572" s="68">
        <v>17.6</v>
      </c>
      <c r="K572" s="68">
        <v>254</v>
      </c>
      <c r="L572" s="68">
        <v>304.5</v>
      </c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</row>
    <row r="573" spans="1:136" ht="15" outlineLevel="1">
      <c r="A573" s="25" t="s">
        <v>401</v>
      </c>
      <c r="B573" s="10" t="s">
        <v>403</v>
      </c>
      <c r="C573" s="4">
        <v>200</v>
      </c>
      <c r="D573" s="4">
        <v>200</v>
      </c>
      <c r="E573" s="4">
        <v>0.2</v>
      </c>
      <c r="F573" s="4">
        <v>0.2</v>
      </c>
      <c r="G573" s="4">
        <v>0.1</v>
      </c>
      <c r="H573" s="4">
        <v>0.1</v>
      </c>
      <c r="I573" s="4">
        <v>13.1</v>
      </c>
      <c r="J573" s="4">
        <v>13.1</v>
      </c>
      <c r="K573" s="4">
        <v>56</v>
      </c>
      <c r="L573" s="4">
        <v>56</v>
      </c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</row>
    <row r="574" spans="1:136" ht="15" outlineLevel="1">
      <c r="A574" s="10"/>
      <c r="B574" s="10" t="s">
        <v>6</v>
      </c>
      <c r="C574" s="68">
        <v>50</v>
      </c>
      <c r="D574" s="68">
        <v>60</v>
      </c>
      <c r="E574" s="68">
        <v>3.8</v>
      </c>
      <c r="F574" s="68">
        <f>ROUND(E574/C574*D574,2)</f>
        <v>4.56</v>
      </c>
      <c r="G574" s="68">
        <v>0.5</v>
      </c>
      <c r="H574" s="68">
        <f>ROUND(G574/C574*D574,2)</f>
        <v>0.6</v>
      </c>
      <c r="I574" s="68">
        <v>23.4</v>
      </c>
      <c r="J574" s="68">
        <f>ROUND(I574/C574*D574,2)</f>
        <v>28.08</v>
      </c>
      <c r="K574" s="68">
        <v>115</v>
      </c>
      <c r="L574" s="68">
        <f>ROUND(K574/C574*D574,2)</f>
        <v>138</v>
      </c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</row>
    <row r="575" spans="1:136" ht="15" customHeight="1" outlineLevel="1">
      <c r="A575" s="10"/>
      <c r="B575" s="10" t="s">
        <v>39</v>
      </c>
      <c r="C575" s="68">
        <v>40</v>
      </c>
      <c r="D575" s="68">
        <v>60</v>
      </c>
      <c r="E575" s="68">
        <v>2.64</v>
      </c>
      <c r="F575" s="68">
        <f>ROUND(E575/C575*D575,2)</f>
        <v>3.96</v>
      </c>
      <c r="G575" s="68">
        <v>0.48</v>
      </c>
      <c r="H575" s="68">
        <f>ROUND(G575/C575*D575,2)</f>
        <v>0.72</v>
      </c>
      <c r="I575" s="68">
        <v>13.36</v>
      </c>
      <c r="J575" s="68">
        <f>ROUND(I575/C575*D575,2)</f>
        <v>20.04</v>
      </c>
      <c r="K575" s="68">
        <v>69.6</v>
      </c>
      <c r="L575" s="68">
        <f>ROUND(K575/C575*D575,2)</f>
        <v>104.4</v>
      </c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</row>
    <row r="576" spans="1:136" ht="15" outlineLevel="1">
      <c r="A576" s="10"/>
      <c r="B576" s="10" t="s">
        <v>7</v>
      </c>
      <c r="C576" s="4">
        <f aca="true" t="shared" si="74" ref="C576:L576">SUM(C571:C575)</f>
        <v>510</v>
      </c>
      <c r="D576" s="4">
        <f t="shared" si="74"/>
        <v>610</v>
      </c>
      <c r="E576" s="4">
        <f t="shared" si="74"/>
        <v>25.27</v>
      </c>
      <c r="F576" s="4">
        <f t="shared" si="74"/>
        <v>31.349999999999998</v>
      </c>
      <c r="G576" s="4">
        <f t="shared" si="74"/>
        <v>14.48</v>
      </c>
      <c r="H576" s="4">
        <f t="shared" si="74"/>
        <v>17.520000000000003</v>
      </c>
      <c r="I576" s="4">
        <f t="shared" si="74"/>
        <v>65.06</v>
      </c>
      <c r="J576" s="4">
        <f t="shared" si="74"/>
        <v>80.15</v>
      </c>
      <c r="K576" s="4">
        <f t="shared" si="74"/>
        <v>497.20000000000005</v>
      </c>
      <c r="L576" s="4">
        <f t="shared" si="74"/>
        <v>609.6</v>
      </c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</row>
    <row r="577" spans="1:136" ht="15" customHeight="1" outlineLevel="1">
      <c r="A577" s="10"/>
      <c r="B577" s="10"/>
      <c r="C577" s="4"/>
      <c r="D577" s="4"/>
      <c r="E577" s="4"/>
      <c r="F577" s="4"/>
      <c r="G577" s="4"/>
      <c r="H577" s="4"/>
      <c r="I577" s="4"/>
      <c r="J577" s="4"/>
      <c r="K577" s="4"/>
      <c r="L577" s="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</row>
    <row r="578" spans="1:136" ht="15" outlineLevel="1">
      <c r="A578" s="10"/>
      <c r="B578" s="15" t="s">
        <v>15</v>
      </c>
      <c r="C578" s="4"/>
      <c r="D578" s="4"/>
      <c r="E578" s="4"/>
      <c r="F578" s="4"/>
      <c r="G578" s="4"/>
      <c r="H578" s="4"/>
      <c r="I578" s="4"/>
      <c r="J578" s="4"/>
      <c r="K578" s="4"/>
      <c r="L578" s="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</row>
    <row r="579" spans="1:136" ht="15" outlineLevel="1">
      <c r="A579" s="10"/>
      <c r="B579" s="10" t="s">
        <v>16</v>
      </c>
      <c r="C579" s="4">
        <v>200</v>
      </c>
      <c r="D579" s="4">
        <v>200</v>
      </c>
      <c r="E579" s="4">
        <v>5.8</v>
      </c>
      <c r="F579" s="4">
        <v>5.8</v>
      </c>
      <c r="G579" s="4">
        <v>6.4</v>
      </c>
      <c r="H579" s="4">
        <v>6.4</v>
      </c>
      <c r="I579" s="4">
        <v>8</v>
      </c>
      <c r="J579" s="4">
        <v>8</v>
      </c>
      <c r="K579" s="4">
        <v>117</v>
      </c>
      <c r="L579" s="4">
        <v>117</v>
      </c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</row>
    <row r="580" spans="1:136" ht="15" outlineLevel="1">
      <c r="A580" s="10"/>
      <c r="B580" s="10" t="s">
        <v>7</v>
      </c>
      <c r="C580" s="4">
        <v>200</v>
      </c>
      <c r="D580" s="4">
        <v>200</v>
      </c>
      <c r="E580" s="4">
        <v>5.8</v>
      </c>
      <c r="F580" s="4">
        <v>5.8</v>
      </c>
      <c r="G580" s="4">
        <v>6.4</v>
      </c>
      <c r="H580" s="4">
        <v>6.4</v>
      </c>
      <c r="I580" s="4">
        <v>8</v>
      </c>
      <c r="J580" s="4">
        <v>8</v>
      </c>
      <c r="K580" s="4">
        <v>117</v>
      </c>
      <c r="L580" s="4">
        <v>117</v>
      </c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</row>
    <row r="581" spans="1:136" ht="15">
      <c r="A581" s="21"/>
      <c r="B581" s="22" t="s">
        <v>17</v>
      </c>
      <c r="C581" s="23">
        <f aca="true" t="shared" si="75" ref="C581:L581">C546+C550+C561+C568+C576+C580</f>
        <v>2830</v>
      </c>
      <c r="D581" s="23">
        <f t="shared" si="75"/>
        <v>3115</v>
      </c>
      <c r="E581" s="23">
        <f t="shared" si="75"/>
        <v>119.34999999999998</v>
      </c>
      <c r="F581" s="23">
        <f t="shared" si="75"/>
        <v>136.82000000000002</v>
      </c>
      <c r="G581" s="23">
        <f t="shared" si="75"/>
        <v>91.01</v>
      </c>
      <c r="H581" s="23">
        <f t="shared" si="75"/>
        <v>102.65</v>
      </c>
      <c r="I581" s="23">
        <f t="shared" si="75"/>
        <v>337.95</v>
      </c>
      <c r="J581" s="23">
        <f t="shared" si="75"/>
        <v>390.92999999999995</v>
      </c>
      <c r="K581" s="23">
        <f t="shared" si="75"/>
        <v>2678.54</v>
      </c>
      <c r="L581" s="23">
        <f t="shared" si="75"/>
        <v>3067.24</v>
      </c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</row>
    <row r="582" spans="1:136" ht="15">
      <c r="A582" s="21"/>
      <c r="B582" s="22"/>
      <c r="C582" s="23"/>
      <c r="D582" s="23"/>
      <c r="E582" s="23"/>
      <c r="F582" s="23"/>
      <c r="G582" s="23"/>
      <c r="H582" s="23"/>
      <c r="I582" s="23"/>
      <c r="J582" s="23"/>
      <c r="K582" s="23"/>
      <c r="L582" s="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</row>
    <row r="583" spans="1:136" ht="15" customHeight="1">
      <c r="A583" s="10"/>
      <c r="B583" s="13" t="s">
        <v>208</v>
      </c>
      <c r="C583" s="4"/>
      <c r="D583" s="4"/>
      <c r="E583" s="4"/>
      <c r="F583" s="4"/>
      <c r="G583" s="4"/>
      <c r="H583" s="4"/>
      <c r="I583" s="4"/>
      <c r="J583" s="4"/>
      <c r="K583" s="4"/>
      <c r="L583" s="32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</row>
    <row r="584" spans="1:136" ht="15">
      <c r="A584" s="10"/>
      <c r="B584" s="15" t="s">
        <v>5</v>
      </c>
      <c r="C584" s="32"/>
      <c r="D584" s="32"/>
      <c r="E584" s="32"/>
      <c r="F584" s="32"/>
      <c r="G584" s="32"/>
      <c r="H584" s="32"/>
      <c r="I584" s="32"/>
      <c r="J584" s="32"/>
      <c r="K584" s="32"/>
      <c r="L584" s="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</row>
    <row r="585" spans="1:136" ht="15">
      <c r="A585" s="10" t="s">
        <v>88</v>
      </c>
      <c r="B585" s="10" t="s">
        <v>69</v>
      </c>
      <c r="C585" s="4">
        <v>200</v>
      </c>
      <c r="D585" s="4">
        <v>250</v>
      </c>
      <c r="E585" s="4">
        <v>6.4</v>
      </c>
      <c r="F585" s="4">
        <v>8</v>
      </c>
      <c r="G585" s="4">
        <v>7.4</v>
      </c>
      <c r="H585" s="4">
        <v>9.3</v>
      </c>
      <c r="I585" s="4">
        <v>27.2</v>
      </c>
      <c r="J585" s="4">
        <v>34</v>
      </c>
      <c r="K585" s="4">
        <v>201</v>
      </c>
      <c r="L585" s="4">
        <v>251</v>
      </c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</row>
    <row r="586" spans="1:136" ht="15">
      <c r="A586" s="10" t="s">
        <v>261</v>
      </c>
      <c r="B586" s="10" t="s">
        <v>250</v>
      </c>
      <c r="C586" s="4">
        <v>200</v>
      </c>
      <c r="D586" s="4">
        <v>200</v>
      </c>
      <c r="E586" s="4">
        <v>3.6</v>
      </c>
      <c r="F586" s="4">
        <v>3.6</v>
      </c>
      <c r="G586" s="4">
        <v>3.3</v>
      </c>
      <c r="H586" s="4">
        <v>3.3</v>
      </c>
      <c r="I586" s="4">
        <v>13.7</v>
      </c>
      <c r="J586" s="4">
        <v>13.7</v>
      </c>
      <c r="K586" s="4">
        <v>100</v>
      </c>
      <c r="L586" s="4">
        <v>100</v>
      </c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</row>
    <row r="587" spans="1:136" ht="15">
      <c r="A587" s="10" t="s">
        <v>83</v>
      </c>
      <c r="B587" s="10" t="s">
        <v>97</v>
      </c>
      <c r="C587" s="4">
        <v>30</v>
      </c>
      <c r="D587" s="4">
        <v>30</v>
      </c>
      <c r="E587" s="4">
        <v>7.8</v>
      </c>
      <c r="F587" s="4">
        <v>7.8</v>
      </c>
      <c r="G587" s="4">
        <v>8.1</v>
      </c>
      <c r="H587" s="4">
        <v>8.1</v>
      </c>
      <c r="I587" s="4">
        <v>0</v>
      </c>
      <c r="J587" s="4">
        <v>0</v>
      </c>
      <c r="K587" s="4">
        <v>105</v>
      </c>
      <c r="L587" s="4">
        <v>105</v>
      </c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</row>
    <row r="588" spans="1:14" s="1" customFormat="1" ht="15">
      <c r="A588" s="38" t="s">
        <v>95</v>
      </c>
      <c r="B588" s="10" t="s">
        <v>421</v>
      </c>
      <c r="C588" s="68">
        <v>20</v>
      </c>
      <c r="D588" s="68">
        <v>30</v>
      </c>
      <c r="E588" s="68">
        <f>ROUND(F588/D588*C588,2)</f>
        <v>0.07</v>
      </c>
      <c r="F588" s="68">
        <v>0.1</v>
      </c>
      <c r="G588" s="68">
        <f>ROUND(H588/D588*C588,2)</f>
        <v>0</v>
      </c>
      <c r="H588" s="68">
        <v>0</v>
      </c>
      <c r="I588" s="68">
        <f>ROUND(J588/D588*C588,2)</f>
        <v>9.53</v>
      </c>
      <c r="J588" s="68">
        <v>14.3</v>
      </c>
      <c r="K588" s="68">
        <f>ROUND(L588/D588*C588,2)</f>
        <v>37.07</v>
      </c>
      <c r="L588" s="68">
        <v>55.6</v>
      </c>
      <c r="M588" s="5"/>
      <c r="N588" s="5"/>
    </row>
    <row r="589" spans="1:136" ht="15">
      <c r="A589" s="10"/>
      <c r="B589" s="10" t="s">
        <v>6</v>
      </c>
      <c r="C589" s="68">
        <v>50</v>
      </c>
      <c r="D589" s="68">
        <v>50</v>
      </c>
      <c r="E589" s="68">
        <v>3.8</v>
      </c>
      <c r="F589" s="68">
        <v>3.8</v>
      </c>
      <c r="G589" s="68">
        <v>0.5</v>
      </c>
      <c r="H589" s="68">
        <v>0.5</v>
      </c>
      <c r="I589" s="68">
        <v>23.4</v>
      </c>
      <c r="J589" s="68">
        <v>23.4</v>
      </c>
      <c r="K589" s="68">
        <v>115</v>
      </c>
      <c r="L589" s="68">
        <v>115</v>
      </c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</row>
    <row r="590" spans="1:136" ht="15">
      <c r="A590" s="10"/>
      <c r="B590" s="10" t="s">
        <v>7</v>
      </c>
      <c r="C590" s="4">
        <f aca="true" t="shared" si="76" ref="C590:L590">SUM(C585:C589)</f>
        <v>500</v>
      </c>
      <c r="D590" s="4">
        <f t="shared" si="76"/>
        <v>560</v>
      </c>
      <c r="E590" s="4">
        <f t="shared" si="76"/>
        <v>21.67</v>
      </c>
      <c r="F590" s="4">
        <f t="shared" si="76"/>
        <v>23.3</v>
      </c>
      <c r="G590" s="4">
        <f t="shared" si="76"/>
        <v>19.299999999999997</v>
      </c>
      <c r="H590" s="4">
        <f t="shared" si="76"/>
        <v>21.200000000000003</v>
      </c>
      <c r="I590" s="4">
        <f t="shared" si="76"/>
        <v>73.83</v>
      </c>
      <c r="J590" s="4">
        <f t="shared" si="76"/>
        <v>85.4</v>
      </c>
      <c r="K590" s="4">
        <f t="shared" si="76"/>
        <v>558.0699999999999</v>
      </c>
      <c r="L590" s="4">
        <f t="shared" si="76"/>
        <v>626.6</v>
      </c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</row>
    <row r="591" spans="1:136" ht="15">
      <c r="A591" s="10"/>
      <c r="B591" s="10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</row>
    <row r="592" spans="1:136" ht="15">
      <c r="A592" s="10"/>
      <c r="B592" s="15" t="s">
        <v>20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</row>
    <row r="593" spans="1:136" ht="15">
      <c r="A593" s="48" t="s">
        <v>95</v>
      </c>
      <c r="B593" s="48" t="s">
        <v>32</v>
      </c>
      <c r="C593" s="49">
        <v>200</v>
      </c>
      <c r="D593" s="49">
        <v>200</v>
      </c>
      <c r="E593" s="49">
        <v>0.8</v>
      </c>
      <c r="F593" s="49">
        <v>0.8</v>
      </c>
      <c r="G593" s="49">
        <v>0.2</v>
      </c>
      <c r="H593" s="49">
        <v>0.2</v>
      </c>
      <c r="I593" s="49">
        <v>20.2</v>
      </c>
      <c r="J593" s="49">
        <v>20.2</v>
      </c>
      <c r="K593" s="49">
        <v>85.4</v>
      </c>
      <c r="L593" s="49">
        <v>85.4</v>
      </c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</row>
    <row r="594" spans="1:136" ht="15">
      <c r="A594" s="10"/>
      <c r="B594" s="10" t="s">
        <v>7</v>
      </c>
      <c r="C594" s="49">
        <v>200</v>
      </c>
      <c r="D594" s="49">
        <v>200</v>
      </c>
      <c r="E594" s="49">
        <v>0.8</v>
      </c>
      <c r="F594" s="49">
        <v>0.8</v>
      </c>
      <c r="G594" s="49">
        <v>0.2</v>
      </c>
      <c r="H594" s="49">
        <v>0.2</v>
      </c>
      <c r="I594" s="49">
        <v>20.2</v>
      </c>
      <c r="J594" s="49">
        <v>20.2</v>
      </c>
      <c r="K594" s="49">
        <v>85.4</v>
      </c>
      <c r="L594" s="49">
        <v>85.4</v>
      </c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</row>
    <row r="595" spans="1:136" s="28" customFormat="1" ht="15.75" customHeight="1">
      <c r="A595" s="10"/>
      <c r="B595" s="10"/>
      <c r="C595" s="4"/>
      <c r="D595" s="4"/>
      <c r="E595" s="4"/>
      <c r="F595" s="4"/>
      <c r="G595" s="4"/>
      <c r="H595" s="4"/>
      <c r="I595" s="4"/>
      <c r="J595" s="4"/>
      <c r="K595" s="4"/>
      <c r="L595" s="32"/>
      <c r="M595" s="5"/>
      <c r="N595" s="44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  <c r="DZ595" s="55"/>
      <c r="EA595" s="55"/>
      <c r="EB595" s="55"/>
      <c r="EC595" s="55"/>
      <c r="ED595" s="55"/>
      <c r="EE595" s="55"/>
      <c r="EF595" s="55"/>
    </row>
    <row r="596" spans="1:136" s="26" customFormat="1" ht="15">
      <c r="A596" s="10"/>
      <c r="B596" s="15" t="s">
        <v>9</v>
      </c>
      <c r="C596" s="32"/>
      <c r="D596" s="32"/>
      <c r="E596" s="32"/>
      <c r="F596" s="32"/>
      <c r="G596" s="32"/>
      <c r="H596" s="32"/>
      <c r="I596" s="32"/>
      <c r="J596" s="32"/>
      <c r="K596" s="32"/>
      <c r="L596" s="4"/>
      <c r="M596" s="28"/>
      <c r="N596" s="55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</row>
    <row r="597" spans="1:136" ht="15">
      <c r="A597" s="10" t="s">
        <v>164</v>
      </c>
      <c r="B597" s="10" t="s">
        <v>160</v>
      </c>
      <c r="C597" s="4">
        <v>100</v>
      </c>
      <c r="D597" s="4">
        <v>100</v>
      </c>
      <c r="E597" s="4">
        <v>1.2</v>
      </c>
      <c r="F597" s="4">
        <v>1.2</v>
      </c>
      <c r="G597" s="4">
        <v>5</v>
      </c>
      <c r="H597" s="4">
        <v>5</v>
      </c>
      <c r="I597" s="4">
        <v>7.3</v>
      </c>
      <c r="J597" s="4">
        <v>7.3</v>
      </c>
      <c r="K597" s="4">
        <v>73.2</v>
      </c>
      <c r="L597" s="4">
        <v>73.2</v>
      </c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</row>
    <row r="598" spans="1:136" s="26" customFormat="1" ht="15">
      <c r="A598" s="10" t="s">
        <v>406</v>
      </c>
      <c r="B598" s="10" t="s">
        <v>172</v>
      </c>
      <c r="C598" s="4">
        <v>250</v>
      </c>
      <c r="D598" s="4">
        <v>250</v>
      </c>
      <c r="E598" s="4">
        <v>6.4</v>
      </c>
      <c r="F598" s="4">
        <v>6.4</v>
      </c>
      <c r="G598" s="4">
        <v>15.1</v>
      </c>
      <c r="H598" s="4">
        <v>15.1</v>
      </c>
      <c r="I598" s="4">
        <v>17.1</v>
      </c>
      <c r="J598" s="4">
        <v>17.1</v>
      </c>
      <c r="K598" s="4">
        <v>235</v>
      </c>
      <c r="L598" s="4">
        <v>235</v>
      </c>
      <c r="M598" s="5"/>
      <c r="N598" s="44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</row>
    <row r="599" spans="1:136" ht="15">
      <c r="A599" s="10" t="s">
        <v>410</v>
      </c>
      <c r="B599" s="10" t="s">
        <v>265</v>
      </c>
      <c r="C599" s="4">
        <v>100</v>
      </c>
      <c r="D599" s="4">
        <v>110</v>
      </c>
      <c r="E599" s="4">
        <v>13.9</v>
      </c>
      <c r="F599" s="4">
        <v>15.3</v>
      </c>
      <c r="G599" s="4">
        <v>13.7</v>
      </c>
      <c r="H599" s="4">
        <v>15.1</v>
      </c>
      <c r="I599" s="4">
        <v>13.3</v>
      </c>
      <c r="J599" s="4">
        <v>14.6</v>
      </c>
      <c r="K599" s="4">
        <v>236</v>
      </c>
      <c r="L599" s="4">
        <v>260</v>
      </c>
      <c r="M599" s="153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</row>
    <row r="600" spans="1:136" ht="15">
      <c r="A600" s="48" t="s">
        <v>389</v>
      </c>
      <c r="B600" s="48" t="s">
        <v>21</v>
      </c>
      <c r="C600" s="49">
        <v>180</v>
      </c>
      <c r="D600" s="49">
        <v>200</v>
      </c>
      <c r="E600" s="49">
        <v>3</v>
      </c>
      <c r="F600" s="49">
        <v>3.3</v>
      </c>
      <c r="G600" s="49">
        <v>4.8</v>
      </c>
      <c r="H600" s="49">
        <v>5.3</v>
      </c>
      <c r="I600" s="49">
        <v>17.5</v>
      </c>
      <c r="J600" s="49">
        <v>19.4</v>
      </c>
      <c r="K600" s="49">
        <v>146.7</v>
      </c>
      <c r="L600" s="49">
        <v>146.7</v>
      </c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</row>
    <row r="601" spans="1:136" ht="15">
      <c r="A601" s="3">
        <v>80</v>
      </c>
      <c r="B601" s="10" t="s">
        <v>240</v>
      </c>
      <c r="C601" s="4">
        <v>200</v>
      </c>
      <c r="D601" s="4">
        <v>200</v>
      </c>
      <c r="E601" s="4">
        <v>0</v>
      </c>
      <c r="F601" s="4">
        <v>0</v>
      </c>
      <c r="G601" s="4">
        <v>0</v>
      </c>
      <c r="H601" s="4">
        <v>0</v>
      </c>
      <c r="I601" s="4">
        <v>19</v>
      </c>
      <c r="J601" s="4">
        <v>19</v>
      </c>
      <c r="K601" s="4">
        <v>80</v>
      </c>
      <c r="L601" s="4">
        <v>80</v>
      </c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</row>
    <row r="602" spans="1:136" ht="15">
      <c r="A602" s="10"/>
      <c r="B602" s="10" t="s">
        <v>6</v>
      </c>
      <c r="C602" s="68">
        <v>60</v>
      </c>
      <c r="D602" s="68">
        <v>80</v>
      </c>
      <c r="E602" s="68">
        <v>4.56</v>
      </c>
      <c r="F602" s="68">
        <f>ROUND(E602/C602*D602,2)</f>
        <v>6.08</v>
      </c>
      <c r="G602" s="68">
        <v>0.6</v>
      </c>
      <c r="H602" s="68">
        <f>ROUND(G602/C602*D602,2)</f>
        <v>0.8</v>
      </c>
      <c r="I602" s="68">
        <v>28.08</v>
      </c>
      <c r="J602" s="68">
        <f>ROUND(I602/C602*D602,2)</f>
        <v>37.44</v>
      </c>
      <c r="K602" s="68">
        <v>138</v>
      </c>
      <c r="L602" s="68">
        <f>ROUND(K602/C602*D602,2)</f>
        <v>184</v>
      </c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</row>
    <row r="603" spans="1:136" ht="15">
      <c r="A603" s="10"/>
      <c r="B603" s="10" t="s">
        <v>39</v>
      </c>
      <c r="C603" s="68">
        <v>40</v>
      </c>
      <c r="D603" s="68">
        <v>60</v>
      </c>
      <c r="E603" s="68">
        <v>2.64</v>
      </c>
      <c r="F603" s="68">
        <f>ROUND(E603/C603*D603,2)</f>
        <v>3.96</v>
      </c>
      <c r="G603" s="68">
        <v>0.48</v>
      </c>
      <c r="H603" s="68">
        <f>ROUND(G603/C603*D603,2)</f>
        <v>0.72</v>
      </c>
      <c r="I603" s="68">
        <v>13.36</v>
      </c>
      <c r="J603" s="68">
        <f>ROUND(I603/C603*D603,2)</f>
        <v>20.04</v>
      </c>
      <c r="K603" s="68">
        <v>69.6</v>
      </c>
      <c r="L603" s="68">
        <f>ROUND(K603/C603*D603,2)</f>
        <v>104.4</v>
      </c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</row>
    <row r="604" spans="1:136" ht="15">
      <c r="A604" s="10"/>
      <c r="B604" s="10" t="s">
        <v>7</v>
      </c>
      <c r="C604" s="4">
        <f aca="true" t="shared" si="77" ref="C604:L604">SUM(C597:C603)</f>
        <v>930</v>
      </c>
      <c r="D604" s="4">
        <f t="shared" si="77"/>
        <v>1000</v>
      </c>
      <c r="E604" s="4">
        <f t="shared" si="77"/>
        <v>31.7</v>
      </c>
      <c r="F604" s="4">
        <f t="shared" si="77"/>
        <v>36.24</v>
      </c>
      <c r="G604" s="4">
        <f t="shared" si="77"/>
        <v>39.67999999999999</v>
      </c>
      <c r="H604" s="4">
        <f t="shared" si="77"/>
        <v>42.019999999999996</v>
      </c>
      <c r="I604" s="4">
        <f t="shared" si="77"/>
        <v>115.64</v>
      </c>
      <c r="J604" s="4">
        <f t="shared" si="77"/>
        <v>134.88</v>
      </c>
      <c r="K604" s="4">
        <f t="shared" si="77"/>
        <v>978.5000000000001</v>
      </c>
      <c r="L604" s="4">
        <f t="shared" si="77"/>
        <v>1083.3000000000002</v>
      </c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</row>
    <row r="605" spans="1:136" ht="15">
      <c r="A605" s="10"/>
      <c r="B605" s="10"/>
      <c r="C605" s="4"/>
      <c r="D605" s="4"/>
      <c r="E605" s="4"/>
      <c r="F605" s="4"/>
      <c r="G605" s="4"/>
      <c r="H605" s="4"/>
      <c r="I605" s="4"/>
      <c r="J605" s="4"/>
      <c r="K605" s="4"/>
      <c r="L605" s="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</row>
    <row r="606" spans="1:136" ht="15">
      <c r="A606" s="10"/>
      <c r="B606" s="15" t="s">
        <v>11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</row>
    <row r="607" spans="1:136" ht="15">
      <c r="A607" s="10" t="s">
        <v>280</v>
      </c>
      <c r="B607" s="17" t="s">
        <v>12</v>
      </c>
      <c r="C607" s="4">
        <v>200</v>
      </c>
      <c r="D607" s="4">
        <v>200</v>
      </c>
      <c r="E607" s="4">
        <v>2.9</v>
      </c>
      <c r="F607" s="4">
        <v>2.9</v>
      </c>
      <c r="G607" s="4">
        <v>3.2</v>
      </c>
      <c r="H607" s="4">
        <v>3.2</v>
      </c>
      <c r="I607" s="4">
        <v>14.4</v>
      </c>
      <c r="J607" s="4">
        <v>14.4</v>
      </c>
      <c r="K607" s="4">
        <v>95</v>
      </c>
      <c r="L607" s="4">
        <v>95</v>
      </c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</row>
    <row r="608" spans="1:136" ht="15">
      <c r="A608" s="3">
        <v>73</v>
      </c>
      <c r="B608" s="10" t="s">
        <v>264</v>
      </c>
      <c r="C608" s="4">
        <v>100</v>
      </c>
      <c r="D608" s="4">
        <v>100</v>
      </c>
      <c r="E608" s="4">
        <v>13.39</v>
      </c>
      <c r="F608" s="4">
        <v>13.39</v>
      </c>
      <c r="G608" s="4">
        <v>12.63</v>
      </c>
      <c r="H608" s="4">
        <v>12.63</v>
      </c>
      <c r="I608" s="4">
        <v>25.9</v>
      </c>
      <c r="J608" s="4">
        <v>25.9</v>
      </c>
      <c r="K608" s="4">
        <v>271</v>
      </c>
      <c r="L608" s="4">
        <v>271</v>
      </c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</row>
    <row r="609" spans="1:136" ht="15">
      <c r="A609" s="10"/>
      <c r="B609" s="10" t="s">
        <v>50</v>
      </c>
      <c r="C609" s="4">
        <v>70</v>
      </c>
      <c r="D609" s="4">
        <v>70</v>
      </c>
      <c r="E609" s="4">
        <v>1</v>
      </c>
      <c r="F609" s="4">
        <v>1</v>
      </c>
      <c r="G609" s="4">
        <v>0.35</v>
      </c>
      <c r="H609" s="4">
        <v>0.35</v>
      </c>
      <c r="I609" s="4">
        <v>14.7</v>
      </c>
      <c r="J609" s="4">
        <v>14.7</v>
      </c>
      <c r="K609" s="4">
        <v>64.5</v>
      </c>
      <c r="L609" s="4">
        <v>64.5</v>
      </c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</row>
    <row r="610" spans="1:136" ht="15">
      <c r="A610" s="10"/>
      <c r="B610" s="10" t="s">
        <v>7</v>
      </c>
      <c r="C610" s="4">
        <f aca="true" t="shared" si="78" ref="C610:L610">SUM(C607:C609)</f>
        <v>370</v>
      </c>
      <c r="D610" s="4">
        <f t="shared" si="78"/>
        <v>370</v>
      </c>
      <c r="E610" s="4">
        <f t="shared" si="78"/>
        <v>17.29</v>
      </c>
      <c r="F610" s="4">
        <f t="shared" si="78"/>
        <v>17.29</v>
      </c>
      <c r="G610" s="4">
        <f t="shared" si="78"/>
        <v>16.180000000000003</v>
      </c>
      <c r="H610" s="4">
        <f t="shared" si="78"/>
        <v>16.180000000000003</v>
      </c>
      <c r="I610" s="4">
        <f t="shared" si="78"/>
        <v>55</v>
      </c>
      <c r="J610" s="4">
        <f t="shared" si="78"/>
        <v>55</v>
      </c>
      <c r="K610" s="4">
        <f t="shared" si="78"/>
        <v>430.5</v>
      </c>
      <c r="L610" s="4">
        <f t="shared" si="78"/>
        <v>430.5</v>
      </c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</row>
    <row r="611" spans="1:136" s="38" customFormat="1" ht="15">
      <c r="A611" s="10"/>
      <c r="B611" s="10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</row>
    <row r="612" spans="1:136" ht="15">
      <c r="A612" s="45"/>
      <c r="B612" s="51" t="s">
        <v>13</v>
      </c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</row>
    <row r="613" spans="1:136" ht="15">
      <c r="A613" s="3" t="s">
        <v>411</v>
      </c>
      <c r="B613" s="10" t="s">
        <v>398</v>
      </c>
      <c r="C613" s="4">
        <v>100</v>
      </c>
      <c r="D613" s="4">
        <v>100</v>
      </c>
      <c r="E613" s="4">
        <v>18.3</v>
      </c>
      <c r="F613" s="4">
        <v>18.3</v>
      </c>
      <c r="G613" s="4">
        <v>12.3</v>
      </c>
      <c r="H613" s="4">
        <v>12.3</v>
      </c>
      <c r="I613" s="4">
        <v>2.4</v>
      </c>
      <c r="J613" s="4">
        <v>2.4</v>
      </c>
      <c r="K613" s="4">
        <v>195</v>
      </c>
      <c r="L613" s="4">
        <v>195</v>
      </c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</row>
    <row r="614" spans="1:136" ht="15">
      <c r="A614" s="31" t="s">
        <v>155</v>
      </c>
      <c r="B614" s="10" t="s">
        <v>154</v>
      </c>
      <c r="C614" s="4">
        <v>180</v>
      </c>
      <c r="D614" s="4">
        <v>200</v>
      </c>
      <c r="E614" s="4">
        <v>3.36</v>
      </c>
      <c r="F614" s="4">
        <v>3.7</v>
      </c>
      <c r="G614" s="4">
        <v>4.9</v>
      </c>
      <c r="H614" s="4">
        <v>5.4</v>
      </c>
      <c r="I614" s="4">
        <v>20.5</v>
      </c>
      <c r="J614" s="4">
        <v>22.8</v>
      </c>
      <c r="K614" s="4">
        <v>140</v>
      </c>
      <c r="L614" s="4">
        <v>156</v>
      </c>
      <c r="M614" s="26"/>
      <c r="N614" s="53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</row>
    <row r="615" spans="1:136" ht="30">
      <c r="A615" s="10" t="s">
        <v>409</v>
      </c>
      <c r="B615" s="10" t="s">
        <v>408</v>
      </c>
      <c r="C615" s="4">
        <v>200</v>
      </c>
      <c r="D615" s="4">
        <v>200</v>
      </c>
      <c r="E615" s="4">
        <v>0.4</v>
      </c>
      <c r="F615" s="4">
        <v>0.4</v>
      </c>
      <c r="G615" s="4">
        <v>0.2</v>
      </c>
      <c r="H615" s="4">
        <v>0.2</v>
      </c>
      <c r="I615" s="4">
        <v>16.1</v>
      </c>
      <c r="J615" s="4">
        <v>16.1</v>
      </c>
      <c r="K615" s="4">
        <v>69</v>
      </c>
      <c r="L615" s="4">
        <v>69</v>
      </c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</row>
    <row r="616" spans="1:136" ht="15">
      <c r="A616" s="10"/>
      <c r="B616" s="10" t="s">
        <v>6</v>
      </c>
      <c r="C616" s="68">
        <v>40</v>
      </c>
      <c r="D616" s="68">
        <v>40</v>
      </c>
      <c r="E616" s="68">
        <v>3</v>
      </c>
      <c r="F616" s="68">
        <v>3</v>
      </c>
      <c r="G616" s="68">
        <v>0.4</v>
      </c>
      <c r="H616" s="68">
        <v>0.4</v>
      </c>
      <c r="I616" s="68">
        <v>18.7</v>
      </c>
      <c r="J616" s="68">
        <v>18.7</v>
      </c>
      <c r="K616" s="68">
        <v>92</v>
      </c>
      <c r="L616" s="68">
        <v>92</v>
      </c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</row>
    <row r="617" spans="1:136" ht="15">
      <c r="A617" s="10"/>
      <c r="B617" s="10" t="s">
        <v>39</v>
      </c>
      <c r="C617" s="68">
        <v>40</v>
      </c>
      <c r="D617" s="68">
        <v>60</v>
      </c>
      <c r="E617" s="68">
        <v>2.64</v>
      </c>
      <c r="F617" s="68">
        <f>ROUND(E617/C617*D617,2)</f>
        <v>3.96</v>
      </c>
      <c r="G617" s="68">
        <v>0.48</v>
      </c>
      <c r="H617" s="68">
        <f>ROUND(G617/C617*D617,2)</f>
        <v>0.72</v>
      </c>
      <c r="I617" s="68">
        <v>13.36</v>
      </c>
      <c r="J617" s="68">
        <f>ROUND(I617/C617*D617,2)</f>
        <v>20.04</v>
      </c>
      <c r="K617" s="68">
        <v>69.6</v>
      </c>
      <c r="L617" s="68">
        <f>ROUND(K617/C617*D617,2)</f>
        <v>104.4</v>
      </c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</row>
    <row r="618" spans="1:136" ht="15">
      <c r="A618" s="10"/>
      <c r="B618" s="10" t="s">
        <v>7</v>
      </c>
      <c r="C618" s="4">
        <f aca="true" t="shared" si="79" ref="C618:L618">SUM(C613:C617)</f>
        <v>560</v>
      </c>
      <c r="D618" s="4">
        <f t="shared" si="79"/>
        <v>600</v>
      </c>
      <c r="E618" s="4">
        <f t="shared" si="79"/>
        <v>27.7</v>
      </c>
      <c r="F618" s="4">
        <f t="shared" si="79"/>
        <v>29.36</v>
      </c>
      <c r="G618" s="4">
        <f t="shared" si="79"/>
        <v>18.28</v>
      </c>
      <c r="H618" s="4">
        <f t="shared" si="79"/>
        <v>19.02</v>
      </c>
      <c r="I618" s="4">
        <f t="shared" si="79"/>
        <v>71.06</v>
      </c>
      <c r="J618" s="4">
        <f t="shared" si="79"/>
        <v>80.03999999999999</v>
      </c>
      <c r="K618" s="4">
        <f t="shared" si="79"/>
        <v>565.6</v>
      </c>
      <c r="L618" s="4">
        <f t="shared" si="79"/>
        <v>616.4</v>
      </c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</row>
    <row r="619" spans="1:136" ht="15">
      <c r="A619" s="10"/>
      <c r="B619" s="10"/>
      <c r="C619" s="47"/>
      <c r="D619" s="47"/>
      <c r="E619" s="4"/>
      <c r="F619" s="4"/>
      <c r="G619" s="4"/>
      <c r="H619" s="4"/>
      <c r="I619" s="4"/>
      <c r="J619" s="4"/>
      <c r="K619" s="34"/>
      <c r="L619" s="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</row>
    <row r="620" spans="1:136" ht="15">
      <c r="A620" s="10"/>
      <c r="B620" s="15" t="s">
        <v>15</v>
      </c>
      <c r="C620" s="4"/>
      <c r="D620" s="4"/>
      <c r="E620" s="4"/>
      <c r="F620" s="4"/>
      <c r="G620" s="4"/>
      <c r="H620" s="4"/>
      <c r="I620" s="4"/>
      <c r="J620" s="4"/>
      <c r="K620" s="4"/>
      <c r="L620" s="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</row>
    <row r="621" spans="1:136" ht="15">
      <c r="A621" s="10"/>
      <c r="B621" s="10" t="s">
        <v>16</v>
      </c>
      <c r="C621" s="4">
        <v>200</v>
      </c>
      <c r="D621" s="4">
        <v>200</v>
      </c>
      <c r="E621" s="4">
        <v>5.8</v>
      </c>
      <c r="F621" s="4">
        <v>5.8</v>
      </c>
      <c r="G621" s="4">
        <v>6.4</v>
      </c>
      <c r="H621" s="4">
        <v>6.4</v>
      </c>
      <c r="I621" s="4">
        <v>8</v>
      </c>
      <c r="J621" s="4">
        <v>8</v>
      </c>
      <c r="K621" s="4">
        <v>117</v>
      </c>
      <c r="L621" s="4">
        <v>117</v>
      </c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</row>
    <row r="622" spans="1:136" ht="15">
      <c r="A622" s="45"/>
      <c r="B622" s="45" t="s">
        <v>131</v>
      </c>
      <c r="C622" s="47">
        <v>10</v>
      </c>
      <c r="D622" s="47">
        <v>20</v>
      </c>
      <c r="E622" s="4">
        <v>0.77</v>
      </c>
      <c r="F622" s="4">
        <v>1.5</v>
      </c>
      <c r="G622" s="4">
        <v>1</v>
      </c>
      <c r="H622" s="4">
        <v>2</v>
      </c>
      <c r="I622" s="4">
        <v>7.4</v>
      </c>
      <c r="J622" s="4">
        <v>14.9</v>
      </c>
      <c r="K622" s="4">
        <v>41.7</v>
      </c>
      <c r="L622" s="4">
        <v>79.1</v>
      </c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</row>
    <row r="623" spans="1:136" ht="15">
      <c r="A623" s="10"/>
      <c r="B623" s="10" t="s">
        <v>7</v>
      </c>
      <c r="C623" s="4">
        <f>SUM(C621:C622)</f>
        <v>210</v>
      </c>
      <c r="D623" s="4">
        <f aca="true" t="shared" si="80" ref="D623:L623">SUM(D621:D622)</f>
        <v>220</v>
      </c>
      <c r="E623" s="4">
        <f t="shared" si="80"/>
        <v>6.57</v>
      </c>
      <c r="F623" s="4">
        <f t="shared" si="80"/>
        <v>7.3</v>
      </c>
      <c r="G623" s="4">
        <f t="shared" si="80"/>
        <v>7.4</v>
      </c>
      <c r="H623" s="4">
        <f t="shared" si="80"/>
        <v>8.4</v>
      </c>
      <c r="I623" s="4">
        <f t="shared" si="80"/>
        <v>15.4</v>
      </c>
      <c r="J623" s="4">
        <f t="shared" si="80"/>
        <v>22.9</v>
      </c>
      <c r="K623" s="4">
        <f t="shared" si="80"/>
        <v>158.7</v>
      </c>
      <c r="L623" s="4">
        <f t="shared" si="80"/>
        <v>196.1</v>
      </c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</row>
    <row r="624" spans="1:136" ht="15">
      <c r="A624" s="21"/>
      <c r="B624" s="22" t="s">
        <v>17</v>
      </c>
      <c r="C624" s="23">
        <f aca="true" t="shared" si="81" ref="C624:L624">C590+C594+C604+C610+C618+C623</f>
        <v>2770</v>
      </c>
      <c r="D624" s="23">
        <f t="shared" si="81"/>
        <v>2950</v>
      </c>
      <c r="E624" s="23">
        <f t="shared" si="81"/>
        <v>105.73000000000002</v>
      </c>
      <c r="F624" s="23">
        <f t="shared" si="81"/>
        <v>114.28999999999999</v>
      </c>
      <c r="G624" s="23">
        <f t="shared" si="81"/>
        <v>101.04</v>
      </c>
      <c r="H624" s="23">
        <f t="shared" si="81"/>
        <v>107.02000000000001</v>
      </c>
      <c r="I624" s="23">
        <f t="shared" si="81"/>
        <v>351.13</v>
      </c>
      <c r="J624" s="23">
        <f t="shared" si="81"/>
        <v>398.41999999999996</v>
      </c>
      <c r="K624" s="23">
        <f t="shared" si="81"/>
        <v>2776.77</v>
      </c>
      <c r="L624" s="23">
        <f t="shared" si="81"/>
        <v>3038.3</v>
      </c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</row>
    <row r="625" spans="1:136" ht="15">
      <c r="A625" s="21"/>
      <c r="B625" s="22" t="s">
        <v>42</v>
      </c>
      <c r="C625" s="160">
        <f aca="true" t="shared" si="82" ref="C625:L625">AVERAGE(C55,C99,C142,C187,C230,C274,C316,C358,C402,C445,C491,C536,C581,C624)</f>
        <v>2773.5714285714284</v>
      </c>
      <c r="D625" s="160">
        <f t="shared" si="82"/>
        <v>3014.285714285714</v>
      </c>
      <c r="E625" s="160">
        <f t="shared" si="82"/>
        <v>109.60214285714285</v>
      </c>
      <c r="F625" s="160">
        <f t="shared" si="82"/>
        <v>124.34071428571427</v>
      </c>
      <c r="G625" s="160">
        <f t="shared" si="82"/>
        <v>96.73</v>
      </c>
      <c r="H625" s="160">
        <f t="shared" si="82"/>
        <v>107.49357142857147</v>
      </c>
      <c r="I625" s="160">
        <f t="shared" si="82"/>
        <v>349.13714285714286</v>
      </c>
      <c r="J625" s="160">
        <f t="shared" si="82"/>
        <v>403.65500000000003</v>
      </c>
      <c r="K625" s="160">
        <f t="shared" si="82"/>
        <v>2733.917142857143</v>
      </c>
      <c r="L625" s="160">
        <f t="shared" si="82"/>
        <v>3107.7664285714286</v>
      </c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</row>
    <row r="626" spans="1:136" ht="15">
      <c r="A626" s="21"/>
      <c r="B626" s="144" t="s">
        <v>417</v>
      </c>
      <c r="C626" s="75"/>
      <c r="D626" s="75"/>
      <c r="E626" s="75"/>
      <c r="F626" s="75"/>
      <c r="G626" s="75"/>
      <c r="H626" s="75"/>
      <c r="I626" s="75"/>
      <c r="J626" s="75"/>
      <c r="K626" s="156">
        <f>AVERAGE(K20,K65,K108,K151,K196,K240,K283,K324,K366,K411,K455,K500,K546,K590)</f>
        <v>546.6507142857143</v>
      </c>
      <c r="L626" s="156">
        <f>AVERAGE(L20,L65,L108,L151,L196,L240,L283,L324,L366,L411,L455,L500,L546,L590)</f>
        <v>621.6692857142856</v>
      </c>
      <c r="M626" s="157">
        <f>K625*0.2</f>
        <v>546.7834285714287</v>
      </c>
      <c r="N626" s="158">
        <f>L625*0.2</f>
        <v>621.5532857142857</v>
      </c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</row>
    <row r="627" spans="1:136" ht="15">
      <c r="A627" s="21"/>
      <c r="B627" s="144" t="s">
        <v>415</v>
      </c>
      <c r="C627" s="75"/>
      <c r="D627" s="75"/>
      <c r="E627" s="75"/>
      <c r="F627" s="75"/>
      <c r="G627" s="75"/>
      <c r="H627" s="75"/>
      <c r="I627" s="75"/>
      <c r="J627" s="75"/>
      <c r="K627" s="156">
        <f>AVERAGE(K24,K69,K112,K156,K200,K244,K287,K328,K370,K416,K459,K504,K550,K594)</f>
        <v>136.70571428571432</v>
      </c>
      <c r="L627" s="156">
        <f>AVERAGE(L24,L69,L112,L156,L200,L244,L287,L328,L370,L416,L459,L504,L550,L594)</f>
        <v>155.3057142857143</v>
      </c>
      <c r="M627" s="157">
        <f>K625*0.05</f>
        <v>136.69585714285716</v>
      </c>
      <c r="N627" s="158">
        <f>L625*0.05</f>
        <v>155.38832142857143</v>
      </c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</row>
    <row r="628" spans="1:136" ht="15">
      <c r="A628" s="21"/>
      <c r="B628" s="144" t="s">
        <v>416</v>
      </c>
      <c r="C628" s="75"/>
      <c r="D628" s="75"/>
      <c r="E628" s="75"/>
      <c r="F628" s="75"/>
      <c r="G628" s="75"/>
      <c r="H628" s="75"/>
      <c r="I628" s="75"/>
      <c r="J628" s="75"/>
      <c r="K628" s="156">
        <f>AVERAGE(K36,K79,K122,K168,K210,K255,K298,K340,K381,K426,K471,K515,K561,K604)</f>
        <v>956.5035714285715</v>
      </c>
      <c r="L628" s="156">
        <f>AVERAGE(L36,L79,L122,L168,L210,L255,L298,L340,L381,L426,L471,L515,L561,L604)</f>
        <v>1087.8842857142859</v>
      </c>
      <c r="M628" s="157">
        <f>K625*0.35</f>
        <v>956.871</v>
      </c>
      <c r="N628" s="158">
        <f>L625*0.35</f>
        <v>1087.71825</v>
      </c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</row>
    <row r="629" spans="1:136" ht="15">
      <c r="A629" s="21"/>
      <c r="B629" s="144" t="s">
        <v>418</v>
      </c>
      <c r="C629" s="75"/>
      <c r="D629" s="75"/>
      <c r="E629" s="75"/>
      <c r="F629" s="75"/>
      <c r="G629" s="75"/>
      <c r="H629" s="75"/>
      <c r="I629" s="75"/>
      <c r="J629" s="75"/>
      <c r="K629" s="156">
        <f>AVERAGE(K42,K85,K128,K174,K217,K261,K304,K345,K387,K432,K477,K522,K568,K610)</f>
        <v>410.05999999999995</v>
      </c>
      <c r="L629" s="156">
        <f>AVERAGE(L42,L85,L128,L174,L217,L261,L304,L345,L387,L432,L477,L522,L568,L610)</f>
        <v>465.93857142857144</v>
      </c>
      <c r="M629" s="157">
        <f>K625*0.15</f>
        <v>410.08757142857144</v>
      </c>
      <c r="N629" s="158">
        <f>L625*0.15</f>
        <v>466.1649642857143</v>
      </c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</row>
    <row r="630" spans="1:136" ht="15">
      <c r="A630" s="21"/>
      <c r="B630" s="144" t="s">
        <v>419</v>
      </c>
      <c r="C630" s="75"/>
      <c r="D630" s="75"/>
      <c r="E630" s="75"/>
      <c r="F630" s="75"/>
      <c r="G630" s="75"/>
      <c r="H630" s="75"/>
      <c r="I630" s="75"/>
      <c r="J630" s="75"/>
      <c r="K630" s="156">
        <f>AVERAGE(K50,K93,K136,K182,K225,K269,K311,K353,K396,K440,K486,K530,K576,K618)</f>
        <v>546.9542857142858</v>
      </c>
      <c r="L630" s="156">
        <f>AVERAGE(L50,L93,L136,L182,L225,L269,L311,L353,L396,L440,L486,L530,L576,L618)</f>
        <v>621.5828571428572</v>
      </c>
      <c r="M630" s="157">
        <f>K625*0.2</f>
        <v>546.7834285714287</v>
      </c>
      <c r="N630" s="158">
        <f>L625*0.2</f>
        <v>621.5532857142857</v>
      </c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</row>
    <row r="631" spans="1:136" ht="15">
      <c r="A631" s="10"/>
      <c r="B631" s="144" t="s">
        <v>420</v>
      </c>
      <c r="C631" s="4"/>
      <c r="D631" s="4"/>
      <c r="E631" s="4"/>
      <c r="F631" s="4"/>
      <c r="G631" s="4"/>
      <c r="H631" s="4"/>
      <c r="I631" s="4"/>
      <c r="J631" s="4"/>
      <c r="K631" s="159">
        <f>AVERAGE(K54,K98,K141,K186,K229,K273,K315,K357,K401,K444,K490,K535,K580,K623)</f>
        <v>137.04285714285714</v>
      </c>
      <c r="L631" s="159">
        <f>AVERAGE(L54,L98,L141,L186,L229,L273,L315,L357,L401,L444,L490,L535,L580,L623)</f>
        <v>155.3857142857143</v>
      </c>
      <c r="M631" s="157">
        <f>K625*0.05</f>
        <v>136.69585714285716</v>
      </c>
      <c r="N631" s="158">
        <f>L625*0.05</f>
        <v>155.38832142857143</v>
      </c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</row>
    <row r="632" spans="1:136" ht="15">
      <c r="A632" s="165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7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</row>
    <row r="633" spans="1:136" ht="15">
      <c r="A633" s="39" t="s">
        <v>76</v>
      </c>
      <c r="B633" s="39"/>
      <c r="C633" s="39"/>
      <c r="D633" s="39"/>
      <c r="E633" s="39"/>
      <c r="F633" s="39"/>
      <c r="G633" s="39"/>
      <c r="H633" s="39"/>
      <c r="I633" s="40"/>
      <c r="J633" s="40"/>
      <c r="K633" s="40"/>
      <c r="L633" s="40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</row>
    <row r="634" spans="1:136" ht="15">
      <c r="A634" s="41" t="s">
        <v>98</v>
      </c>
      <c r="B634" s="38"/>
      <c r="C634" s="38"/>
      <c r="D634" s="38"/>
      <c r="E634" s="38"/>
      <c r="F634" s="38"/>
      <c r="G634" s="38"/>
      <c r="H634" s="38"/>
      <c r="I634" s="37"/>
      <c r="J634" s="37"/>
      <c r="K634" s="37"/>
      <c r="L634" s="37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</row>
    <row r="635" spans="1:136" ht="15">
      <c r="A635" s="41" t="s">
        <v>99</v>
      </c>
      <c r="B635" s="38"/>
      <c r="C635" s="38"/>
      <c r="D635" s="38"/>
      <c r="E635" s="38"/>
      <c r="F635" s="38"/>
      <c r="G635" s="38"/>
      <c r="H635" s="38"/>
      <c r="I635" s="37"/>
      <c r="J635" s="37"/>
      <c r="K635" s="37"/>
      <c r="L635" s="37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</row>
    <row r="636" spans="1:136" ht="15">
      <c r="A636" s="41" t="s">
        <v>77</v>
      </c>
      <c r="B636" s="38"/>
      <c r="C636" s="38"/>
      <c r="D636" s="38"/>
      <c r="E636" s="38"/>
      <c r="F636" s="38"/>
      <c r="G636" s="38"/>
      <c r="H636" s="38"/>
      <c r="I636" s="37"/>
      <c r="J636" s="37"/>
      <c r="K636" s="37"/>
      <c r="L636" s="37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</row>
    <row r="637" spans="1:136" ht="15">
      <c r="A637" s="41" t="s">
        <v>276</v>
      </c>
      <c r="B637" s="38"/>
      <c r="C637" s="38"/>
      <c r="D637" s="38"/>
      <c r="E637" s="38"/>
      <c r="F637" s="38"/>
      <c r="G637" s="38"/>
      <c r="H637" s="38"/>
      <c r="I637" s="37"/>
      <c r="J637" s="37"/>
      <c r="K637" s="37"/>
      <c r="L637" s="37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</row>
    <row r="638" spans="1:136" ht="15">
      <c r="A638" s="41" t="s">
        <v>275</v>
      </c>
      <c r="B638" s="38"/>
      <c r="C638" s="38"/>
      <c r="D638" s="38"/>
      <c r="E638" s="38"/>
      <c r="F638" s="38"/>
      <c r="G638" s="38"/>
      <c r="H638" s="38"/>
      <c r="I638" s="37"/>
      <c r="J638" s="37"/>
      <c r="K638" s="37"/>
      <c r="L638" s="37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</row>
    <row r="639" spans="1:136" ht="15">
      <c r="A639" s="41" t="s">
        <v>274</v>
      </c>
      <c r="B639" s="38"/>
      <c r="C639" s="38"/>
      <c r="D639" s="38"/>
      <c r="E639" s="38"/>
      <c r="F639" s="38"/>
      <c r="G639" s="38"/>
      <c r="H639" s="38"/>
      <c r="I639" s="37"/>
      <c r="J639" s="37"/>
      <c r="K639" s="37"/>
      <c r="L639" s="37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</row>
    <row r="640" spans="1:136" ht="19.5" customHeight="1">
      <c r="A640" s="38" t="s">
        <v>94</v>
      </c>
      <c r="B640" s="38"/>
      <c r="C640" s="38"/>
      <c r="D640" s="38"/>
      <c r="E640" s="38"/>
      <c r="F640" s="38"/>
      <c r="G640" s="38"/>
      <c r="H640" s="38"/>
      <c r="I640" s="37"/>
      <c r="J640" s="37"/>
      <c r="K640" s="37"/>
      <c r="L640" s="36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</row>
    <row r="641" spans="1:136" ht="15">
      <c r="A641" s="42"/>
      <c r="B641" s="43"/>
      <c r="C641" s="36"/>
      <c r="D641" s="36"/>
      <c r="E641" s="37"/>
      <c r="F641" s="37"/>
      <c r="G641" s="37"/>
      <c r="H641" s="37"/>
      <c r="I641" s="37"/>
      <c r="J641" s="36"/>
      <c r="K641" s="36"/>
      <c r="L641" s="36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</row>
    <row r="642" spans="1:136" ht="15">
      <c r="A642" s="165" t="s">
        <v>271</v>
      </c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7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</row>
    <row r="643" spans="1:136" ht="15">
      <c r="A643" s="165" t="s">
        <v>272</v>
      </c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7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</row>
    <row r="644" spans="1:136" ht="15">
      <c r="A644" s="165" t="s">
        <v>273</v>
      </c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7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</row>
    <row r="645" spans="1:136" ht="15" customHeight="1">
      <c r="A645" s="10"/>
      <c r="B645" s="10"/>
      <c r="C645" s="4"/>
      <c r="D645" s="4"/>
      <c r="E645" s="4"/>
      <c r="F645" s="4"/>
      <c r="G645" s="4"/>
      <c r="H645" s="4"/>
      <c r="I645" s="4"/>
      <c r="J645" s="4"/>
      <c r="K645" s="4"/>
      <c r="L645" s="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</row>
    <row r="646" spans="1:136" ht="14.25" customHeight="1">
      <c r="A646" s="10"/>
      <c r="B646" s="15"/>
      <c r="C646" s="32"/>
      <c r="D646" s="32"/>
      <c r="E646" s="32"/>
      <c r="F646" s="32"/>
      <c r="G646" s="32"/>
      <c r="H646" s="32"/>
      <c r="I646" s="32"/>
      <c r="J646" s="32"/>
      <c r="K646" s="32"/>
      <c r="L646" s="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</row>
    <row r="647" spans="1:136" s="38" customFormat="1" ht="15">
      <c r="A647" s="10"/>
      <c r="B647" s="10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</row>
    <row r="648" spans="1:136" ht="15">
      <c r="A648" s="45"/>
      <c r="B648" s="45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</row>
    <row r="649" spans="1:136" ht="15">
      <c r="A649" s="10"/>
      <c r="B649" s="33"/>
      <c r="C649" s="4"/>
      <c r="D649" s="4"/>
      <c r="E649" s="4"/>
      <c r="F649" s="4"/>
      <c r="G649" s="4"/>
      <c r="H649" s="4"/>
      <c r="I649" s="4"/>
      <c r="J649" s="4"/>
      <c r="K649" s="4"/>
      <c r="L649" s="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</row>
    <row r="650" spans="1:136" ht="15">
      <c r="A650" s="3"/>
      <c r="B650" s="10"/>
      <c r="C650" s="11"/>
      <c r="D650" s="4"/>
      <c r="E650" s="4"/>
      <c r="F650" s="4"/>
      <c r="G650" s="4"/>
      <c r="H650" s="4"/>
      <c r="I650" s="4"/>
      <c r="J650" s="4"/>
      <c r="K650" s="4"/>
      <c r="L650" s="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</row>
    <row r="651" spans="1:136" ht="15">
      <c r="A651" s="10"/>
      <c r="B651" s="10"/>
      <c r="C651" s="4"/>
      <c r="D651" s="4"/>
      <c r="E651" s="4"/>
      <c r="F651" s="4"/>
      <c r="G651" s="4"/>
      <c r="H651" s="4"/>
      <c r="I651" s="4"/>
      <c r="J651" s="4"/>
      <c r="K651" s="4"/>
      <c r="L651" s="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</row>
    <row r="652" spans="1:136" ht="15">
      <c r="A652" s="10"/>
      <c r="B652" s="10"/>
      <c r="C652" s="4"/>
      <c r="D652" s="4"/>
      <c r="E652" s="4"/>
      <c r="F652" s="4"/>
      <c r="G652" s="4"/>
      <c r="H652" s="4"/>
      <c r="I652" s="4"/>
      <c r="J652" s="4"/>
      <c r="K652" s="4"/>
      <c r="L652" s="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</row>
    <row r="653" spans="1:136" ht="15">
      <c r="A653" s="10"/>
      <c r="B653" s="10"/>
      <c r="C653" s="4"/>
      <c r="D653" s="4"/>
      <c r="E653" s="4"/>
      <c r="F653" s="4"/>
      <c r="G653" s="4"/>
      <c r="H653" s="4"/>
      <c r="I653" s="4"/>
      <c r="J653" s="4"/>
      <c r="K653" s="4"/>
      <c r="L653" s="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</row>
    <row r="654" spans="1:136" ht="15">
      <c r="A654" s="10"/>
      <c r="B654" s="10"/>
      <c r="C654" s="4"/>
      <c r="D654" s="4"/>
      <c r="E654" s="4"/>
      <c r="F654" s="4"/>
      <c r="G654" s="4"/>
      <c r="H654" s="4"/>
      <c r="I654" s="4"/>
      <c r="J654" s="4"/>
      <c r="K654" s="4"/>
      <c r="L654" s="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</row>
    <row r="655" spans="1:136" ht="15">
      <c r="A655" s="10"/>
      <c r="B655" s="10"/>
      <c r="C655" s="4"/>
      <c r="D655" s="4"/>
      <c r="E655" s="4"/>
      <c r="F655" s="4"/>
      <c r="G655" s="4"/>
      <c r="H655" s="4"/>
      <c r="I655" s="4"/>
      <c r="J655" s="4"/>
      <c r="K655" s="4"/>
      <c r="L655" s="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</row>
    <row r="656" spans="1:136" ht="15">
      <c r="A656" s="10"/>
      <c r="B656" s="15"/>
      <c r="C656" s="4"/>
      <c r="D656" s="4"/>
      <c r="E656" s="4"/>
      <c r="F656" s="4"/>
      <c r="G656" s="4"/>
      <c r="H656" s="4"/>
      <c r="I656" s="4"/>
      <c r="J656" s="4"/>
      <c r="K656" s="4"/>
      <c r="L656" s="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</row>
    <row r="657" spans="1:136" ht="15">
      <c r="A657" s="10"/>
      <c r="B657" s="10"/>
      <c r="C657" s="4"/>
      <c r="D657" s="4"/>
      <c r="E657" s="4"/>
      <c r="F657" s="4"/>
      <c r="G657" s="4"/>
      <c r="H657" s="4"/>
      <c r="I657" s="4"/>
      <c r="J657" s="4"/>
      <c r="K657" s="4"/>
      <c r="L657" s="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  <c r="DS657" s="44"/>
      <c r="DT657" s="44"/>
      <c r="DU657" s="44"/>
      <c r="DV657" s="44"/>
      <c r="DW657" s="44"/>
      <c r="DX657" s="44"/>
      <c r="DY657" s="44"/>
      <c r="DZ657" s="44"/>
      <c r="EA657" s="44"/>
      <c r="EB657" s="44"/>
      <c r="EC657" s="44"/>
      <c r="ED657" s="44"/>
      <c r="EE657" s="44"/>
      <c r="EF657" s="44"/>
    </row>
    <row r="658" spans="1:136" ht="15">
      <c r="A658" s="10"/>
      <c r="B658" s="10"/>
      <c r="C658" s="4"/>
      <c r="D658" s="4"/>
      <c r="E658" s="4"/>
      <c r="F658" s="4"/>
      <c r="G658" s="4"/>
      <c r="H658" s="4"/>
      <c r="I658" s="4"/>
      <c r="J658" s="4"/>
      <c r="K658" s="4"/>
      <c r="L658" s="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  <c r="DS658" s="44"/>
      <c r="DT658" s="44"/>
      <c r="DU658" s="44"/>
      <c r="DV658" s="44"/>
      <c r="DW658" s="44"/>
      <c r="DX658" s="44"/>
      <c r="DY658" s="44"/>
      <c r="DZ658" s="44"/>
      <c r="EA658" s="44"/>
      <c r="EB658" s="44"/>
      <c r="EC658" s="44"/>
      <c r="ED658" s="44"/>
      <c r="EE658" s="44"/>
      <c r="EF658" s="44"/>
    </row>
    <row r="659" spans="1:136" ht="15">
      <c r="A659" s="10"/>
      <c r="B659" s="10"/>
      <c r="C659" s="4"/>
      <c r="D659" s="4"/>
      <c r="E659" s="4"/>
      <c r="F659" s="4"/>
      <c r="G659" s="4"/>
      <c r="H659" s="4"/>
      <c r="I659" s="4"/>
      <c r="J659" s="4"/>
      <c r="K659" s="4"/>
      <c r="L659" s="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  <c r="DS659" s="44"/>
      <c r="DT659" s="44"/>
      <c r="DU659" s="44"/>
      <c r="DV659" s="44"/>
      <c r="DW659" s="44"/>
      <c r="DX659" s="44"/>
      <c r="DY659" s="44"/>
      <c r="DZ659" s="44"/>
      <c r="EA659" s="44"/>
      <c r="EB659" s="44"/>
      <c r="EC659" s="44"/>
      <c r="ED659" s="44"/>
      <c r="EE659" s="44"/>
      <c r="EF659" s="44"/>
    </row>
    <row r="660" spans="1:136" ht="15">
      <c r="A660" s="10"/>
      <c r="B660" s="10"/>
      <c r="C660" s="4"/>
      <c r="D660" s="4"/>
      <c r="E660" s="4"/>
      <c r="F660" s="4"/>
      <c r="G660" s="4"/>
      <c r="H660" s="4"/>
      <c r="I660" s="4"/>
      <c r="J660" s="4"/>
      <c r="K660" s="4"/>
      <c r="L660" s="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  <c r="DS660" s="44"/>
      <c r="DT660" s="44"/>
      <c r="DU660" s="44"/>
      <c r="DV660" s="44"/>
      <c r="DW660" s="44"/>
      <c r="DX660" s="44"/>
      <c r="DY660" s="44"/>
      <c r="DZ660" s="44"/>
      <c r="EA660" s="44"/>
      <c r="EB660" s="44"/>
      <c r="EC660" s="44"/>
      <c r="ED660" s="44"/>
      <c r="EE660" s="44"/>
      <c r="EF660" s="44"/>
    </row>
    <row r="661" spans="1:136" ht="17.25" customHeight="1">
      <c r="A661" s="10"/>
      <c r="B661" s="10"/>
      <c r="C661" s="4"/>
      <c r="D661" s="4"/>
      <c r="E661" s="4"/>
      <c r="F661" s="4"/>
      <c r="G661" s="4"/>
      <c r="H661" s="4"/>
      <c r="I661" s="4"/>
      <c r="J661" s="4"/>
      <c r="K661" s="4"/>
      <c r="L661" s="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  <c r="DS661" s="44"/>
      <c r="DT661" s="44"/>
      <c r="DU661" s="44"/>
      <c r="DV661" s="44"/>
      <c r="DW661" s="44"/>
      <c r="DX661" s="44"/>
      <c r="DY661" s="44"/>
      <c r="DZ661" s="44"/>
      <c r="EA661" s="44"/>
      <c r="EB661" s="44"/>
      <c r="EC661" s="44"/>
      <c r="ED661" s="44"/>
      <c r="EE661" s="44"/>
      <c r="EF661" s="44"/>
    </row>
    <row r="662" spans="1:136" ht="15">
      <c r="A662" s="10"/>
      <c r="B662" s="15"/>
      <c r="C662" s="4"/>
      <c r="D662" s="4"/>
      <c r="E662" s="4"/>
      <c r="F662" s="4"/>
      <c r="G662" s="4"/>
      <c r="H662" s="4"/>
      <c r="I662" s="4"/>
      <c r="J662" s="4"/>
      <c r="K662" s="4"/>
      <c r="L662" s="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  <c r="DS662" s="44"/>
      <c r="DT662" s="44"/>
      <c r="DU662" s="44"/>
      <c r="DV662" s="44"/>
      <c r="DW662" s="44"/>
      <c r="DX662" s="44"/>
      <c r="DY662" s="44"/>
      <c r="DZ662" s="44"/>
      <c r="EA662" s="44"/>
      <c r="EB662" s="44"/>
      <c r="EC662" s="44"/>
      <c r="ED662" s="44"/>
      <c r="EE662" s="44"/>
      <c r="EF662" s="44"/>
    </row>
    <row r="663" spans="1:136" ht="15">
      <c r="A663" s="10"/>
      <c r="B663" s="10"/>
      <c r="C663" s="4"/>
      <c r="D663" s="4"/>
      <c r="E663" s="4"/>
      <c r="F663" s="4"/>
      <c r="G663" s="4"/>
      <c r="H663" s="4"/>
      <c r="I663" s="4"/>
      <c r="J663" s="4"/>
      <c r="K663" s="4"/>
      <c r="L663" s="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  <c r="DS663" s="44"/>
      <c r="DT663" s="44"/>
      <c r="DU663" s="44"/>
      <c r="DV663" s="44"/>
      <c r="DW663" s="44"/>
      <c r="DX663" s="44"/>
      <c r="DY663" s="44"/>
      <c r="DZ663" s="44"/>
      <c r="EA663" s="44"/>
      <c r="EB663" s="44"/>
      <c r="EC663" s="44"/>
      <c r="ED663" s="44"/>
      <c r="EE663" s="44"/>
      <c r="EF663" s="44"/>
    </row>
    <row r="664" spans="1:136" ht="15">
      <c r="A664" s="10"/>
      <c r="B664" s="10"/>
      <c r="C664" s="4"/>
      <c r="D664" s="4"/>
      <c r="E664" s="4"/>
      <c r="F664" s="4"/>
      <c r="G664" s="4"/>
      <c r="H664" s="4"/>
      <c r="I664" s="4"/>
      <c r="J664" s="4"/>
      <c r="K664" s="4"/>
      <c r="L664" s="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  <c r="DS664" s="44"/>
      <c r="DT664" s="44"/>
      <c r="DU664" s="44"/>
      <c r="DV664" s="44"/>
      <c r="DW664" s="44"/>
      <c r="DX664" s="44"/>
      <c r="DY664" s="44"/>
      <c r="DZ664" s="44"/>
      <c r="EA664" s="44"/>
      <c r="EB664" s="44"/>
      <c r="EC664" s="44"/>
      <c r="ED664" s="44"/>
      <c r="EE664" s="44"/>
      <c r="EF664" s="44"/>
    </row>
    <row r="665" spans="1:136" ht="15">
      <c r="A665" s="10"/>
      <c r="B665" s="10"/>
      <c r="C665" s="4"/>
      <c r="D665" s="4"/>
      <c r="E665" s="4"/>
      <c r="F665" s="4"/>
      <c r="G665" s="4"/>
      <c r="H665" s="4"/>
      <c r="I665" s="4"/>
      <c r="J665" s="4"/>
      <c r="K665" s="4"/>
      <c r="L665" s="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  <c r="DS665" s="44"/>
      <c r="DT665" s="44"/>
      <c r="DU665" s="44"/>
      <c r="DV665" s="44"/>
      <c r="DW665" s="44"/>
      <c r="DX665" s="44"/>
      <c r="DY665" s="44"/>
      <c r="DZ665" s="44"/>
      <c r="EA665" s="44"/>
      <c r="EB665" s="44"/>
      <c r="EC665" s="44"/>
      <c r="ED665" s="44"/>
      <c r="EE665" s="44"/>
      <c r="EF665" s="44"/>
    </row>
    <row r="666" spans="1:136" ht="15">
      <c r="A666" s="10"/>
      <c r="B666" s="10"/>
      <c r="C666" s="4"/>
      <c r="D666" s="4"/>
      <c r="E666" s="4"/>
      <c r="F666" s="4"/>
      <c r="G666" s="4"/>
      <c r="H666" s="4"/>
      <c r="I666" s="4"/>
      <c r="J666" s="4"/>
      <c r="K666" s="4"/>
      <c r="L666" s="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  <c r="DS666" s="44"/>
      <c r="DT666" s="44"/>
      <c r="DU666" s="44"/>
      <c r="DV666" s="44"/>
      <c r="DW666" s="44"/>
      <c r="DX666" s="44"/>
      <c r="DY666" s="44"/>
      <c r="DZ666" s="44"/>
      <c r="EA666" s="44"/>
      <c r="EB666" s="44"/>
      <c r="EC666" s="44"/>
      <c r="ED666" s="44"/>
      <c r="EE666" s="44"/>
      <c r="EF666" s="44"/>
    </row>
    <row r="667" spans="1:136" ht="15">
      <c r="A667" s="10"/>
      <c r="B667" s="10"/>
      <c r="C667" s="4"/>
      <c r="D667" s="4"/>
      <c r="E667" s="4"/>
      <c r="F667" s="4"/>
      <c r="G667" s="4"/>
      <c r="H667" s="4"/>
      <c r="I667" s="4"/>
      <c r="J667" s="4"/>
      <c r="K667" s="4"/>
      <c r="L667" s="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  <c r="DS667" s="44"/>
      <c r="DT667" s="44"/>
      <c r="DU667" s="44"/>
      <c r="DV667" s="44"/>
      <c r="DW667" s="44"/>
      <c r="DX667" s="44"/>
      <c r="DY667" s="44"/>
      <c r="DZ667" s="44"/>
      <c r="EA667" s="44"/>
      <c r="EB667" s="44"/>
      <c r="EC667" s="44"/>
      <c r="ED667" s="44"/>
      <c r="EE667" s="44"/>
      <c r="EF667" s="44"/>
    </row>
    <row r="668" spans="1:136" ht="15">
      <c r="A668" s="10"/>
      <c r="B668" s="10"/>
      <c r="C668" s="4"/>
      <c r="D668" s="4"/>
      <c r="E668" s="4"/>
      <c r="F668" s="4"/>
      <c r="G668" s="4"/>
      <c r="H668" s="4"/>
      <c r="I668" s="4"/>
      <c r="J668" s="4"/>
      <c r="K668" s="4"/>
      <c r="L668" s="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  <c r="DS668" s="44"/>
      <c r="DT668" s="44"/>
      <c r="DU668" s="44"/>
      <c r="DV668" s="44"/>
      <c r="DW668" s="44"/>
      <c r="DX668" s="44"/>
      <c r="DY668" s="44"/>
      <c r="DZ668" s="44"/>
      <c r="EA668" s="44"/>
      <c r="EB668" s="44"/>
      <c r="EC668" s="44"/>
      <c r="ED668" s="44"/>
      <c r="EE668" s="44"/>
      <c r="EF668" s="44"/>
    </row>
    <row r="669" spans="1:136" ht="15">
      <c r="A669" s="10"/>
      <c r="B669" s="10"/>
      <c r="C669" s="4"/>
      <c r="D669" s="4"/>
      <c r="E669" s="4"/>
      <c r="F669" s="4"/>
      <c r="G669" s="4"/>
      <c r="H669" s="4"/>
      <c r="I669" s="4"/>
      <c r="J669" s="4"/>
      <c r="K669" s="4"/>
      <c r="L669" s="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  <c r="DS669" s="44"/>
      <c r="DT669" s="44"/>
      <c r="DU669" s="44"/>
      <c r="DV669" s="44"/>
      <c r="DW669" s="44"/>
      <c r="DX669" s="44"/>
      <c r="DY669" s="44"/>
      <c r="DZ669" s="44"/>
      <c r="EA669" s="44"/>
      <c r="EB669" s="44"/>
      <c r="EC669" s="44"/>
      <c r="ED669" s="44"/>
      <c r="EE669" s="44"/>
      <c r="EF669" s="44"/>
    </row>
    <row r="670" spans="1:136" ht="15">
      <c r="A670" s="10"/>
      <c r="B670" s="15"/>
      <c r="C670" s="4"/>
      <c r="D670" s="4"/>
      <c r="E670" s="4"/>
      <c r="F670" s="4"/>
      <c r="G670" s="4"/>
      <c r="H670" s="4"/>
      <c r="I670" s="4"/>
      <c r="J670" s="4"/>
      <c r="K670" s="4"/>
      <c r="L670" s="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  <c r="DS670" s="44"/>
      <c r="DT670" s="44"/>
      <c r="DU670" s="44"/>
      <c r="DV670" s="44"/>
      <c r="DW670" s="44"/>
      <c r="DX670" s="44"/>
      <c r="DY670" s="44"/>
      <c r="DZ670" s="44"/>
      <c r="EA670" s="44"/>
      <c r="EB670" s="44"/>
      <c r="EC670" s="44"/>
      <c r="ED670" s="44"/>
      <c r="EE670" s="44"/>
      <c r="EF670" s="44"/>
    </row>
    <row r="671" spans="1:136" ht="15">
      <c r="A671" s="10"/>
      <c r="B671" s="10"/>
      <c r="C671" s="4"/>
      <c r="D671" s="4"/>
      <c r="E671" s="4"/>
      <c r="F671" s="4"/>
      <c r="G671" s="4"/>
      <c r="H671" s="4"/>
      <c r="I671" s="4"/>
      <c r="J671" s="4"/>
      <c r="K671" s="4"/>
      <c r="L671" s="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  <c r="DS671" s="44"/>
      <c r="DT671" s="44"/>
      <c r="DU671" s="44"/>
      <c r="DV671" s="44"/>
      <c r="DW671" s="44"/>
      <c r="DX671" s="44"/>
      <c r="DY671" s="44"/>
      <c r="DZ671" s="44"/>
      <c r="EA671" s="44"/>
      <c r="EB671" s="44"/>
      <c r="EC671" s="44"/>
      <c r="ED671" s="44"/>
      <c r="EE671" s="44"/>
      <c r="EF671" s="44"/>
    </row>
    <row r="672" spans="1:136" ht="15">
      <c r="A672" s="10"/>
      <c r="B672" s="10"/>
      <c r="C672" s="4"/>
      <c r="D672" s="4"/>
      <c r="E672" s="4"/>
      <c r="F672" s="4"/>
      <c r="G672" s="4"/>
      <c r="H672" s="4"/>
      <c r="I672" s="4"/>
      <c r="J672" s="4"/>
      <c r="K672" s="4"/>
      <c r="L672" s="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  <c r="DS672" s="44"/>
      <c r="DT672" s="44"/>
      <c r="DU672" s="44"/>
      <c r="DV672" s="44"/>
      <c r="DW672" s="44"/>
      <c r="DX672" s="44"/>
      <c r="DY672" s="44"/>
      <c r="DZ672" s="44"/>
      <c r="EA672" s="44"/>
      <c r="EB672" s="44"/>
      <c r="EC672" s="44"/>
      <c r="ED672" s="44"/>
      <c r="EE672" s="44"/>
      <c r="EF672" s="44"/>
    </row>
    <row r="673" spans="1:136" ht="15">
      <c r="A673" s="21"/>
      <c r="B673" s="22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  <c r="DS673" s="44"/>
      <c r="DT673" s="44"/>
      <c r="DU673" s="44"/>
      <c r="DV673" s="44"/>
      <c r="DW673" s="44"/>
      <c r="DX673" s="44"/>
      <c r="DY673" s="44"/>
      <c r="DZ673" s="44"/>
      <c r="EA673" s="44"/>
      <c r="EB673" s="44"/>
      <c r="EC673" s="44"/>
      <c r="ED673" s="44"/>
      <c r="EE673" s="44"/>
      <c r="EF673" s="44"/>
    </row>
    <row r="674" spans="1:136" ht="15">
      <c r="A674" s="21"/>
      <c r="B674" s="22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  <c r="DS674" s="44"/>
      <c r="DT674" s="44"/>
      <c r="DU674" s="44"/>
      <c r="DV674" s="44"/>
      <c r="DW674" s="44"/>
      <c r="DX674" s="44"/>
      <c r="DY674" s="44"/>
      <c r="DZ674" s="44"/>
      <c r="EA674" s="44"/>
      <c r="EB674" s="44"/>
      <c r="EC674" s="44"/>
      <c r="ED674" s="44"/>
      <c r="EE674" s="44"/>
      <c r="EF674" s="44"/>
    </row>
    <row r="675" spans="1:136" ht="15">
      <c r="A675" s="10"/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32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  <c r="DS675" s="44"/>
      <c r="DT675" s="44"/>
      <c r="DU675" s="44"/>
      <c r="DV675" s="44"/>
      <c r="DW675" s="44"/>
      <c r="DX675" s="44"/>
      <c r="DY675" s="44"/>
      <c r="DZ675" s="44"/>
      <c r="EA675" s="44"/>
      <c r="EB675" s="44"/>
      <c r="EC675" s="44"/>
      <c r="ED675" s="44"/>
      <c r="EE675" s="44"/>
      <c r="EF675" s="44"/>
    </row>
    <row r="676" spans="1:136" ht="15">
      <c r="A676" s="10"/>
      <c r="B676" s="15"/>
      <c r="C676" s="32"/>
      <c r="D676" s="32"/>
      <c r="E676" s="32"/>
      <c r="F676" s="32"/>
      <c r="G676" s="32"/>
      <c r="H676" s="32"/>
      <c r="I676" s="32"/>
      <c r="J676" s="32"/>
      <c r="K676" s="32"/>
      <c r="L676" s="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  <c r="DS676" s="44"/>
      <c r="DT676" s="44"/>
      <c r="DU676" s="44"/>
      <c r="DV676" s="44"/>
      <c r="DW676" s="44"/>
      <c r="DX676" s="44"/>
      <c r="DY676" s="44"/>
      <c r="DZ676" s="44"/>
      <c r="EA676" s="44"/>
      <c r="EB676" s="44"/>
      <c r="EC676" s="44"/>
      <c r="ED676" s="44"/>
      <c r="EE676" s="44"/>
      <c r="EF676" s="44"/>
    </row>
    <row r="677" spans="1:136" ht="15">
      <c r="A677" s="10"/>
      <c r="B677" s="10"/>
      <c r="C677" s="4"/>
      <c r="D677" s="4"/>
      <c r="E677" s="4"/>
      <c r="F677" s="4"/>
      <c r="G677" s="4"/>
      <c r="H677" s="4"/>
      <c r="I677" s="4"/>
      <c r="J677" s="4"/>
      <c r="K677" s="4"/>
      <c r="L677" s="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  <c r="DS677" s="44"/>
      <c r="DT677" s="44"/>
      <c r="DU677" s="44"/>
      <c r="DV677" s="44"/>
      <c r="DW677" s="44"/>
      <c r="DX677" s="44"/>
      <c r="DY677" s="44"/>
      <c r="DZ677" s="44"/>
      <c r="EA677" s="44"/>
      <c r="EB677" s="44"/>
      <c r="EC677" s="44"/>
      <c r="ED677" s="44"/>
      <c r="EE677" s="44"/>
      <c r="EF677" s="44"/>
    </row>
    <row r="678" spans="1:136" ht="15">
      <c r="A678" s="10"/>
      <c r="B678" s="10"/>
      <c r="C678" s="4"/>
      <c r="D678" s="4"/>
      <c r="E678" s="4"/>
      <c r="F678" s="4"/>
      <c r="G678" s="4"/>
      <c r="H678" s="4"/>
      <c r="I678" s="4"/>
      <c r="J678" s="4"/>
      <c r="K678" s="4"/>
      <c r="L678" s="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  <c r="DS678" s="44"/>
      <c r="DT678" s="44"/>
      <c r="DU678" s="44"/>
      <c r="DV678" s="44"/>
      <c r="DW678" s="44"/>
      <c r="DX678" s="44"/>
      <c r="DY678" s="44"/>
      <c r="DZ678" s="44"/>
      <c r="EA678" s="44"/>
      <c r="EB678" s="44"/>
      <c r="EC678" s="44"/>
      <c r="ED678" s="44"/>
      <c r="EE678" s="44"/>
      <c r="EF678" s="44"/>
    </row>
    <row r="679" spans="1:136" ht="15">
      <c r="A679" s="10"/>
      <c r="B679" s="10"/>
      <c r="C679" s="4"/>
      <c r="D679" s="4"/>
      <c r="E679" s="4"/>
      <c r="F679" s="4"/>
      <c r="G679" s="4"/>
      <c r="H679" s="4"/>
      <c r="I679" s="4"/>
      <c r="J679" s="4"/>
      <c r="K679" s="4"/>
      <c r="L679" s="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  <c r="DS679" s="44"/>
      <c r="DT679" s="44"/>
      <c r="DU679" s="44"/>
      <c r="DV679" s="44"/>
      <c r="DW679" s="44"/>
      <c r="DX679" s="44"/>
      <c r="DY679" s="44"/>
      <c r="DZ679" s="44"/>
      <c r="EA679" s="44"/>
      <c r="EB679" s="44"/>
      <c r="EC679" s="44"/>
      <c r="ED679" s="44"/>
      <c r="EE679" s="44"/>
      <c r="EF679" s="44"/>
    </row>
    <row r="680" spans="1:136" ht="15">
      <c r="A680" s="10"/>
      <c r="B680" s="10"/>
      <c r="C680" s="4"/>
      <c r="D680" s="4"/>
      <c r="E680" s="4"/>
      <c r="F680" s="4"/>
      <c r="G680" s="4"/>
      <c r="H680" s="4"/>
      <c r="I680" s="4"/>
      <c r="J680" s="4"/>
      <c r="K680" s="4"/>
      <c r="L680" s="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  <c r="DS680" s="44"/>
      <c r="DT680" s="44"/>
      <c r="DU680" s="44"/>
      <c r="DV680" s="44"/>
      <c r="DW680" s="44"/>
      <c r="DX680" s="44"/>
      <c r="DY680" s="44"/>
      <c r="DZ680" s="44"/>
      <c r="EA680" s="44"/>
      <c r="EB680" s="44"/>
      <c r="EC680" s="44"/>
      <c r="ED680" s="44"/>
      <c r="EE680" s="44"/>
      <c r="EF680" s="44"/>
    </row>
    <row r="681" spans="1:136" ht="15">
      <c r="A681" s="10"/>
      <c r="B681" s="10"/>
      <c r="C681" s="4"/>
      <c r="D681" s="4"/>
      <c r="E681" s="4"/>
      <c r="F681" s="4"/>
      <c r="G681" s="4"/>
      <c r="H681" s="4"/>
      <c r="I681" s="4"/>
      <c r="J681" s="4"/>
      <c r="K681" s="4"/>
      <c r="L681" s="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  <c r="DS681" s="44"/>
      <c r="DT681" s="44"/>
      <c r="DU681" s="44"/>
      <c r="DV681" s="44"/>
      <c r="DW681" s="44"/>
      <c r="DX681" s="44"/>
      <c r="DY681" s="44"/>
      <c r="DZ681" s="44"/>
      <c r="EA681" s="44"/>
      <c r="EB681" s="44"/>
      <c r="EC681" s="44"/>
      <c r="ED681" s="44"/>
      <c r="EE681" s="44"/>
      <c r="EF681" s="44"/>
    </row>
    <row r="682" spans="1:136" ht="15">
      <c r="A682" s="10"/>
      <c r="B682" s="10"/>
      <c r="C682" s="4"/>
      <c r="D682" s="4"/>
      <c r="E682" s="4"/>
      <c r="F682" s="4"/>
      <c r="G682" s="4"/>
      <c r="H682" s="4"/>
      <c r="I682" s="4"/>
      <c r="J682" s="4"/>
      <c r="K682" s="4"/>
      <c r="L682" s="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  <c r="DS682" s="44"/>
      <c r="DT682" s="44"/>
      <c r="DU682" s="44"/>
      <c r="DV682" s="44"/>
      <c r="DW682" s="44"/>
      <c r="DX682" s="44"/>
      <c r="DY682" s="44"/>
      <c r="DZ682" s="44"/>
      <c r="EA682" s="44"/>
      <c r="EB682" s="44"/>
      <c r="EC682" s="44"/>
      <c r="ED682" s="44"/>
      <c r="EE682" s="44"/>
      <c r="EF682" s="44"/>
    </row>
    <row r="683" spans="1:136" ht="15">
      <c r="A683" s="10"/>
      <c r="B683" s="10"/>
      <c r="C683" s="4"/>
      <c r="D683" s="4"/>
      <c r="E683" s="4"/>
      <c r="F683" s="4"/>
      <c r="G683" s="4"/>
      <c r="H683" s="4"/>
      <c r="I683" s="4"/>
      <c r="J683" s="4"/>
      <c r="K683" s="4"/>
      <c r="L683" s="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  <c r="DS683" s="44"/>
      <c r="DT683" s="44"/>
      <c r="DU683" s="44"/>
      <c r="DV683" s="44"/>
      <c r="DW683" s="44"/>
      <c r="DX683" s="44"/>
      <c r="DY683" s="44"/>
      <c r="DZ683" s="44"/>
      <c r="EA683" s="44"/>
      <c r="EB683" s="44"/>
      <c r="EC683" s="44"/>
      <c r="ED683" s="44"/>
      <c r="EE683" s="44"/>
      <c r="EF683" s="44"/>
    </row>
    <row r="684" spans="1:136" ht="15">
      <c r="A684" s="10"/>
      <c r="B684" s="15"/>
      <c r="C684" s="4"/>
      <c r="D684" s="4"/>
      <c r="E684" s="4"/>
      <c r="F684" s="4"/>
      <c r="G684" s="4"/>
      <c r="H684" s="4"/>
      <c r="I684" s="4"/>
      <c r="J684" s="4"/>
      <c r="K684" s="4"/>
      <c r="L684" s="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  <c r="DS684" s="44"/>
      <c r="DT684" s="44"/>
      <c r="DU684" s="44"/>
      <c r="DV684" s="44"/>
      <c r="DW684" s="44"/>
      <c r="DX684" s="44"/>
      <c r="DY684" s="44"/>
      <c r="DZ684" s="44"/>
      <c r="EA684" s="44"/>
      <c r="EB684" s="44"/>
      <c r="EC684" s="44"/>
      <c r="ED684" s="44"/>
      <c r="EE684" s="44"/>
      <c r="EF684" s="44"/>
    </row>
    <row r="685" spans="1:136" ht="15">
      <c r="A685" s="10"/>
      <c r="B685" s="10"/>
      <c r="C685" s="4"/>
      <c r="D685" s="4"/>
      <c r="E685" s="4"/>
      <c r="F685" s="4"/>
      <c r="G685" s="4"/>
      <c r="H685" s="4"/>
      <c r="I685" s="4"/>
      <c r="J685" s="4"/>
      <c r="K685" s="4"/>
      <c r="L685" s="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  <c r="DS685" s="44"/>
      <c r="DT685" s="44"/>
      <c r="DU685" s="44"/>
      <c r="DV685" s="44"/>
      <c r="DW685" s="44"/>
      <c r="DX685" s="44"/>
      <c r="DY685" s="44"/>
      <c r="DZ685" s="44"/>
      <c r="EA685" s="44"/>
      <c r="EB685" s="44"/>
      <c r="EC685" s="44"/>
      <c r="ED685" s="44"/>
      <c r="EE685" s="44"/>
      <c r="EF685" s="44"/>
    </row>
    <row r="686" spans="1:136" ht="15">
      <c r="A686" s="10"/>
      <c r="B686" s="10"/>
      <c r="C686" s="4"/>
      <c r="D686" s="4"/>
      <c r="E686" s="4"/>
      <c r="F686" s="4"/>
      <c r="G686" s="4"/>
      <c r="H686" s="4"/>
      <c r="I686" s="4"/>
      <c r="J686" s="4"/>
      <c r="K686" s="4"/>
      <c r="L686" s="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  <c r="DS686" s="44"/>
      <c r="DT686" s="44"/>
      <c r="DU686" s="44"/>
      <c r="DV686" s="44"/>
      <c r="DW686" s="44"/>
      <c r="DX686" s="44"/>
      <c r="DY686" s="44"/>
      <c r="DZ686" s="44"/>
      <c r="EA686" s="44"/>
      <c r="EB686" s="44"/>
      <c r="EC686" s="44"/>
      <c r="ED686" s="44"/>
      <c r="EE686" s="44"/>
      <c r="EF686" s="44"/>
    </row>
    <row r="687" spans="1:136" ht="15">
      <c r="A687" s="21"/>
      <c r="B687" s="22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  <c r="DS687" s="44"/>
      <c r="DT687" s="44"/>
      <c r="DU687" s="44"/>
      <c r="DV687" s="44"/>
      <c r="DW687" s="44"/>
      <c r="DX687" s="44"/>
      <c r="DY687" s="44"/>
      <c r="DZ687" s="44"/>
      <c r="EA687" s="44"/>
      <c r="EB687" s="44"/>
      <c r="EC687" s="44"/>
      <c r="ED687" s="44"/>
      <c r="EE687" s="44"/>
      <c r="EF687" s="44"/>
    </row>
    <row r="688" spans="1:136" ht="15">
      <c r="A688" s="10"/>
      <c r="B688" s="15"/>
      <c r="C688" s="32"/>
      <c r="D688" s="32"/>
      <c r="E688" s="32"/>
      <c r="F688" s="32"/>
      <c r="G688" s="32"/>
      <c r="H688" s="32"/>
      <c r="I688" s="32"/>
      <c r="J688" s="32"/>
      <c r="K688" s="32"/>
      <c r="L688" s="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  <c r="DS688" s="44"/>
      <c r="DT688" s="44"/>
      <c r="DU688" s="44"/>
      <c r="DV688" s="44"/>
      <c r="DW688" s="44"/>
      <c r="DX688" s="44"/>
      <c r="DY688" s="44"/>
      <c r="DZ688" s="44"/>
      <c r="EA688" s="44"/>
      <c r="EB688" s="44"/>
      <c r="EC688" s="44"/>
      <c r="ED688" s="44"/>
      <c r="EE688" s="44"/>
      <c r="EF688" s="44"/>
    </row>
    <row r="689" spans="1:136" ht="15">
      <c r="A689" s="10"/>
      <c r="B689" s="10"/>
      <c r="C689" s="4"/>
      <c r="D689" s="4"/>
      <c r="E689" s="4"/>
      <c r="F689" s="4"/>
      <c r="G689" s="4"/>
      <c r="H689" s="4"/>
      <c r="I689" s="4"/>
      <c r="J689" s="4"/>
      <c r="K689" s="4"/>
      <c r="L689" s="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  <c r="DS689" s="44"/>
      <c r="DT689" s="44"/>
      <c r="DU689" s="44"/>
      <c r="DV689" s="44"/>
      <c r="DW689" s="44"/>
      <c r="DX689" s="44"/>
      <c r="DY689" s="44"/>
      <c r="DZ689" s="44"/>
      <c r="EA689" s="44"/>
      <c r="EB689" s="44"/>
      <c r="EC689" s="44"/>
      <c r="ED689" s="44"/>
      <c r="EE689" s="44"/>
      <c r="EF689" s="44"/>
    </row>
    <row r="690" spans="1:136" ht="15">
      <c r="A690" s="10"/>
      <c r="B690" s="10"/>
      <c r="C690" s="4"/>
      <c r="D690" s="4"/>
      <c r="E690" s="4"/>
      <c r="F690" s="4"/>
      <c r="G690" s="4"/>
      <c r="H690" s="4"/>
      <c r="I690" s="4"/>
      <c r="J690" s="4"/>
      <c r="K690" s="4"/>
      <c r="L690" s="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  <c r="DW690" s="44"/>
      <c r="DX690" s="44"/>
      <c r="DY690" s="44"/>
      <c r="DZ690" s="44"/>
      <c r="EA690" s="44"/>
      <c r="EB690" s="44"/>
      <c r="EC690" s="44"/>
      <c r="ED690" s="44"/>
      <c r="EE690" s="44"/>
      <c r="EF690" s="44"/>
    </row>
    <row r="691" spans="1:136" s="26" customFormat="1" ht="15">
      <c r="A691" s="10"/>
      <c r="B691" s="10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"/>
      <c r="N691" s="44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</row>
    <row r="692" spans="1:136" ht="15">
      <c r="A692" s="10"/>
      <c r="B692" s="10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26"/>
      <c r="N692" s="53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  <c r="DS692" s="44"/>
      <c r="DT692" s="44"/>
      <c r="DU692" s="44"/>
      <c r="DV692" s="44"/>
      <c r="DW692" s="44"/>
      <c r="DX692" s="44"/>
      <c r="DY692" s="44"/>
      <c r="DZ692" s="44"/>
      <c r="EA692" s="44"/>
      <c r="EB692" s="44"/>
      <c r="EC692" s="44"/>
      <c r="ED692" s="44"/>
      <c r="EE692" s="44"/>
      <c r="EF692" s="44"/>
    </row>
    <row r="693" spans="1:136" ht="15">
      <c r="A693" s="10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  <c r="DS693" s="44"/>
      <c r="DT693" s="44"/>
      <c r="DU693" s="44"/>
      <c r="DV693" s="44"/>
      <c r="DW693" s="44"/>
      <c r="DX693" s="44"/>
      <c r="DY693" s="44"/>
      <c r="DZ693" s="44"/>
      <c r="EA693" s="44"/>
      <c r="EB693" s="44"/>
      <c r="EC693" s="44"/>
      <c r="ED693" s="44"/>
      <c r="EE693" s="44"/>
      <c r="EF693" s="44"/>
    </row>
    <row r="694" spans="1:136" ht="15">
      <c r="A694" s="10"/>
      <c r="B694" s="10"/>
      <c r="C694" s="4"/>
      <c r="D694" s="4"/>
      <c r="E694" s="4"/>
      <c r="F694" s="4"/>
      <c r="G694" s="4"/>
      <c r="H694" s="4"/>
      <c r="I694" s="4"/>
      <c r="J694" s="4"/>
      <c r="K694" s="4"/>
      <c r="L694" s="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  <c r="DJ694" s="44"/>
      <c r="DK694" s="44"/>
      <c r="DL694" s="44"/>
      <c r="DM694" s="44"/>
      <c r="DN694" s="44"/>
      <c r="DO694" s="44"/>
      <c r="DP694" s="44"/>
      <c r="DQ694" s="44"/>
      <c r="DR694" s="44"/>
      <c r="DS694" s="44"/>
      <c r="DT694" s="44"/>
      <c r="DU694" s="44"/>
      <c r="DV694" s="44"/>
      <c r="DW694" s="44"/>
      <c r="DX694" s="44"/>
      <c r="DY694" s="44"/>
      <c r="DZ694" s="44"/>
      <c r="EA694" s="44"/>
      <c r="EB694" s="44"/>
      <c r="EC694" s="44"/>
      <c r="ED694" s="44"/>
      <c r="EE694" s="44"/>
      <c r="EF694" s="44"/>
    </row>
    <row r="695" spans="1:136" ht="15">
      <c r="A695" s="10"/>
      <c r="B695" s="10"/>
      <c r="C695" s="4"/>
      <c r="D695" s="4"/>
      <c r="E695" s="4"/>
      <c r="F695" s="4"/>
      <c r="G695" s="4"/>
      <c r="H695" s="4"/>
      <c r="I695" s="4"/>
      <c r="J695" s="4"/>
      <c r="K695" s="4"/>
      <c r="L695" s="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  <c r="DS695" s="44"/>
      <c r="DT695" s="44"/>
      <c r="DU695" s="44"/>
      <c r="DV695" s="44"/>
      <c r="DW695" s="44"/>
      <c r="DX695" s="44"/>
      <c r="DY695" s="44"/>
      <c r="DZ695" s="44"/>
      <c r="EA695" s="44"/>
      <c r="EB695" s="44"/>
      <c r="EC695" s="44"/>
      <c r="ED695" s="44"/>
      <c r="EE695" s="44"/>
      <c r="EF695" s="44"/>
    </row>
    <row r="696" spans="1:136" ht="15">
      <c r="A696" s="10"/>
      <c r="B696" s="10"/>
      <c r="C696" s="4"/>
      <c r="D696" s="4"/>
      <c r="E696" s="4"/>
      <c r="F696" s="4"/>
      <c r="G696" s="4"/>
      <c r="H696" s="4"/>
      <c r="I696" s="4"/>
      <c r="J696" s="4"/>
      <c r="K696" s="4"/>
      <c r="L696" s="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  <c r="CO696" s="44"/>
      <c r="CP696" s="44"/>
      <c r="CQ696" s="44"/>
      <c r="CR696" s="44"/>
      <c r="CS696" s="44"/>
      <c r="CT696" s="44"/>
      <c r="CU696" s="44"/>
      <c r="CV696" s="44"/>
      <c r="CW696" s="44"/>
      <c r="CX696" s="44"/>
      <c r="CY696" s="44"/>
      <c r="CZ696" s="44"/>
      <c r="DA696" s="44"/>
      <c r="DB696" s="44"/>
      <c r="DC696" s="44"/>
      <c r="DD696" s="44"/>
      <c r="DE696" s="44"/>
      <c r="DF696" s="44"/>
      <c r="DG696" s="44"/>
      <c r="DH696" s="44"/>
      <c r="DI696" s="44"/>
      <c r="DJ696" s="44"/>
      <c r="DK696" s="44"/>
      <c r="DL696" s="44"/>
      <c r="DM696" s="44"/>
      <c r="DN696" s="44"/>
      <c r="DO696" s="44"/>
      <c r="DP696" s="44"/>
      <c r="DQ696" s="44"/>
      <c r="DR696" s="44"/>
      <c r="DS696" s="44"/>
      <c r="DT696" s="44"/>
      <c r="DU696" s="44"/>
      <c r="DV696" s="44"/>
      <c r="DW696" s="44"/>
      <c r="DX696" s="44"/>
      <c r="DY696" s="44"/>
      <c r="DZ696" s="44"/>
      <c r="EA696" s="44"/>
      <c r="EB696" s="44"/>
      <c r="EC696" s="44"/>
      <c r="ED696" s="44"/>
      <c r="EE696" s="44"/>
      <c r="EF696" s="44"/>
    </row>
    <row r="697" spans="1:136" ht="15">
      <c r="A697" s="10"/>
      <c r="B697" s="10"/>
      <c r="C697" s="4"/>
      <c r="D697" s="4"/>
      <c r="E697" s="4"/>
      <c r="F697" s="4"/>
      <c r="G697" s="4"/>
      <c r="H697" s="4"/>
      <c r="I697" s="4"/>
      <c r="J697" s="4"/>
      <c r="K697" s="4"/>
      <c r="L697" s="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  <c r="CO697" s="44"/>
      <c r="CP697" s="44"/>
      <c r="CQ697" s="44"/>
      <c r="CR697" s="44"/>
      <c r="CS697" s="44"/>
      <c r="CT697" s="44"/>
      <c r="CU697" s="44"/>
      <c r="CV697" s="44"/>
      <c r="CW697" s="44"/>
      <c r="CX697" s="44"/>
      <c r="CY697" s="44"/>
      <c r="CZ697" s="44"/>
      <c r="DA697" s="44"/>
      <c r="DB697" s="44"/>
      <c r="DC697" s="44"/>
      <c r="DD697" s="44"/>
      <c r="DE697" s="44"/>
      <c r="DF697" s="44"/>
      <c r="DG697" s="44"/>
      <c r="DH697" s="44"/>
      <c r="DI697" s="44"/>
      <c r="DJ697" s="44"/>
      <c r="DK697" s="44"/>
      <c r="DL697" s="44"/>
      <c r="DM697" s="44"/>
      <c r="DN697" s="44"/>
      <c r="DO697" s="44"/>
      <c r="DP697" s="44"/>
      <c r="DQ697" s="44"/>
      <c r="DR697" s="44"/>
      <c r="DS697" s="44"/>
      <c r="DT697" s="44"/>
      <c r="DU697" s="44"/>
      <c r="DV697" s="44"/>
      <c r="DW697" s="44"/>
      <c r="DX697" s="44"/>
      <c r="DY697" s="44"/>
      <c r="DZ697" s="44"/>
      <c r="EA697" s="44"/>
      <c r="EB697" s="44"/>
      <c r="EC697" s="44"/>
      <c r="ED697" s="44"/>
      <c r="EE697" s="44"/>
      <c r="EF697" s="44"/>
    </row>
    <row r="698" spans="1:136" ht="15">
      <c r="A698" s="10"/>
      <c r="B698" s="15"/>
      <c r="C698" s="4"/>
      <c r="D698" s="4"/>
      <c r="E698" s="4"/>
      <c r="F698" s="4"/>
      <c r="G698" s="4"/>
      <c r="H698" s="4"/>
      <c r="I698" s="4"/>
      <c r="J698" s="4"/>
      <c r="K698" s="4"/>
      <c r="L698" s="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  <c r="CO698" s="44"/>
      <c r="CP698" s="44"/>
      <c r="CQ698" s="44"/>
      <c r="CR698" s="44"/>
      <c r="CS698" s="44"/>
      <c r="CT698" s="44"/>
      <c r="CU698" s="44"/>
      <c r="CV698" s="44"/>
      <c r="CW698" s="44"/>
      <c r="CX698" s="44"/>
      <c r="CY698" s="44"/>
      <c r="CZ698" s="44"/>
      <c r="DA698" s="44"/>
      <c r="DB698" s="44"/>
      <c r="DC698" s="44"/>
      <c r="DD698" s="44"/>
      <c r="DE698" s="44"/>
      <c r="DF698" s="44"/>
      <c r="DG698" s="44"/>
      <c r="DH698" s="44"/>
      <c r="DI698" s="44"/>
      <c r="DJ698" s="44"/>
      <c r="DK698" s="44"/>
      <c r="DL698" s="44"/>
      <c r="DM698" s="44"/>
      <c r="DN698" s="44"/>
      <c r="DO698" s="44"/>
      <c r="DP698" s="44"/>
      <c r="DQ698" s="44"/>
      <c r="DR698" s="44"/>
      <c r="DS698" s="44"/>
      <c r="DT698" s="44"/>
      <c r="DU698" s="44"/>
      <c r="DV698" s="44"/>
      <c r="DW698" s="44"/>
      <c r="DX698" s="44"/>
      <c r="DY698" s="44"/>
      <c r="DZ698" s="44"/>
      <c r="EA698" s="44"/>
      <c r="EB698" s="44"/>
      <c r="EC698" s="44"/>
      <c r="ED698" s="44"/>
      <c r="EE698" s="44"/>
      <c r="EF698" s="44"/>
    </row>
    <row r="699" spans="1:136" ht="15">
      <c r="A699" s="10"/>
      <c r="B699" s="10"/>
      <c r="C699" s="4"/>
      <c r="D699" s="4"/>
      <c r="E699" s="4"/>
      <c r="F699" s="4"/>
      <c r="G699" s="4"/>
      <c r="H699" s="4"/>
      <c r="I699" s="4"/>
      <c r="J699" s="4"/>
      <c r="K699" s="4"/>
      <c r="L699" s="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  <c r="CO699" s="44"/>
      <c r="CP699" s="44"/>
      <c r="CQ699" s="44"/>
      <c r="CR699" s="44"/>
      <c r="CS699" s="44"/>
      <c r="CT699" s="44"/>
      <c r="CU699" s="44"/>
      <c r="CV699" s="44"/>
      <c r="CW699" s="44"/>
      <c r="CX699" s="44"/>
      <c r="CY699" s="44"/>
      <c r="CZ699" s="44"/>
      <c r="DA699" s="44"/>
      <c r="DB699" s="44"/>
      <c r="DC699" s="44"/>
      <c r="DD699" s="44"/>
      <c r="DE699" s="44"/>
      <c r="DF699" s="44"/>
      <c r="DG699" s="44"/>
      <c r="DH699" s="44"/>
      <c r="DI699" s="44"/>
      <c r="DJ699" s="44"/>
      <c r="DK699" s="44"/>
      <c r="DL699" s="44"/>
      <c r="DM699" s="44"/>
      <c r="DN699" s="44"/>
      <c r="DO699" s="44"/>
      <c r="DP699" s="44"/>
      <c r="DQ699" s="44"/>
      <c r="DR699" s="44"/>
      <c r="DS699" s="44"/>
      <c r="DT699" s="44"/>
      <c r="DU699" s="44"/>
      <c r="DV699" s="44"/>
      <c r="DW699" s="44"/>
      <c r="DX699" s="44"/>
      <c r="DY699" s="44"/>
      <c r="DZ699" s="44"/>
      <c r="EA699" s="44"/>
      <c r="EB699" s="44"/>
      <c r="EC699" s="44"/>
      <c r="ED699" s="44"/>
      <c r="EE699" s="44"/>
      <c r="EF699" s="44"/>
    </row>
    <row r="700" spans="1:136" ht="15">
      <c r="A700" s="10"/>
      <c r="B700" s="10"/>
      <c r="C700" s="4"/>
      <c r="D700" s="4"/>
      <c r="E700" s="4"/>
      <c r="F700" s="4"/>
      <c r="G700" s="4"/>
      <c r="H700" s="4"/>
      <c r="I700" s="4"/>
      <c r="J700" s="4"/>
      <c r="K700" s="4"/>
      <c r="L700" s="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  <c r="DJ700" s="44"/>
      <c r="DK700" s="44"/>
      <c r="DL700" s="44"/>
      <c r="DM700" s="44"/>
      <c r="DN700" s="44"/>
      <c r="DO700" s="44"/>
      <c r="DP700" s="44"/>
      <c r="DQ700" s="44"/>
      <c r="DR700" s="44"/>
      <c r="DS700" s="44"/>
      <c r="DT700" s="44"/>
      <c r="DU700" s="44"/>
      <c r="DV700" s="44"/>
      <c r="DW700" s="44"/>
      <c r="DX700" s="44"/>
      <c r="DY700" s="44"/>
      <c r="DZ700" s="44"/>
      <c r="EA700" s="44"/>
      <c r="EB700" s="44"/>
      <c r="EC700" s="44"/>
      <c r="ED700" s="44"/>
      <c r="EE700" s="44"/>
      <c r="EF700" s="44"/>
    </row>
    <row r="701" spans="1:136" ht="15">
      <c r="A701" s="10"/>
      <c r="B701" s="10"/>
      <c r="C701" s="4"/>
      <c r="D701" s="4"/>
      <c r="E701" s="4"/>
      <c r="F701" s="4"/>
      <c r="G701" s="4"/>
      <c r="H701" s="4"/>
      <c r="I701" s="4"/>
      <c r="J701" s="4"/>
      <c r="K701" s="4"/>
      <c r="L701" s="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  <c r="CO701" s="44"/>
      <c r="CP701" s="44"/>
      <c r="CQ701" s="44"/>
      <c r="CR701" s="44"/>
      <c r="CS701" s="44"/>
      <c r="CT701" s="44"/>
      <c r="CU701" s="44"/>
      <c r="CV701" s="44"/>
      <c r="CW701" s="44"/>
      <c r="CX701" s="44"/>
      <c r="CY701" s="44"/>
      <c r="CZ701" s="44"/>
      <c r="DA701" s="44"/>
      <c r="DB701" s="44"/>
      <c r="DC701" s="44"/>
      <c r="DD701" s="44"/>
      <c r="DE701" s="44"/>
      <c r="DF701" s="44"/>
      <c r="DG701" s="44"/>
      <c r="DH701" s="44"/>
      <c r="DI701" s="44"/>
      <c r="DJ701" s="44"/>
      <c r="DK701" s="44"/>
      <c r="DL701" s="44"/>
      <c r="DM701" s="44"/>
      <c r="DN701" s="44"/>
      <c r="DO701" s="44"/>
      <c r="DP701" s="44"/>
      <c r="DQ701" s="44"/>
      <c r="DR701" s="44"/>
      <c r="DS701" s="44"/>
      <c r="DT701" s="44"/>
      <c r="DU701" s="44"/>
      <c r="DV701" s="44"/>
      <c r="DW701" s="44"/>
      <c r="DX701" s="44"/>
      <c r="DY701" s="44"/>
      <c r="DZ701" s="44"/>
      <c r="EA701" s="44"/>
      <c r="EB701" s="44"/>
      <c r="EC701" s="44"/>
      <c r="ED701" s="44"/>
      <c r="EE701" s="44"/>
      <c r="EF701" s="44"/>
    </row>
    <row r="702" spans="1:136" ht="15">
      <c r="A702" s="10"/>
      <c r="B702" s="10"/>
      <c r="C702" s="4"/>
      <c r="D702" s="4"/>
      <c r="E702" s="4"/>
      <c r="F702" s="4"/>
      <c r="G702" s="4"/>
      <c r="H702" s="4"/>
      <c r="I702" s="4"/>
      <c r="J702" s="4"/>
      <c r="K702" s="4"/>
      <c r="L702" s="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  <c r="CO702" s="44"/>
      <c r="CP702" s="44"/>
      <c r="CQ702" s="44"/>
      <c r="CR702" s="44"/>
      <c r="CS702" s="44"/>
      <c r="CT702" s="44"/>
      <c r="CU702" s="44"/>
      <c r="CV702" s="44"/>
      <c r="CW702" s="44"/>
      <c r="CX702" s="44"/>
      <c r="CY702" s="44"/>
      <c r="CZ702" s="44"/>
      <c r="DA702" s="44"/>
      <c r="DB702" s="44"/>
      <c r="DC702" s="44"/>
      <c r="DD702" s="44"/>
      <c r="DE702" s="44"/>
      <c r="DF702" s="44"/>
      <c r="DG702" s="44"/>
      <c r="DH702" s="44"/>
      <c r="DI702" s="44"/>
      <c r="DJ702" s="44"/>
      <c r="DK702" s="44"/>
      <c r="DL702" s="44"/>
      <c r="DM702" s="44"/>
      <c r="DN702" s="44"/>
      <c r="DO702" s="44"/>
      <c r="DP702" s="44"/>
      <c r="DQ702" s="44"/>
      <c r="DR702" s="44"/>
      <c r="DS702" s="44"/>
      <c r="DT702" s="44"/>
      <c r="DU702" s="44"/>
      <c r="DV702" s="44"/>
      <c r="DW702" s="44"/>
      <c r="DX702" s="44"/>
      <c r="DY702" s="44"/>
      <c r="DZ702" s="44"/>
      <c r="EA702" s="44"/>
      <c r="EB702" s="44"/>
      <c r="EC702" s="44"/>
      <c r="ED702" s="44"/>
      <c r="EE702" s="44"/>
      <c r="EF702" s="44"/>
    </row>
    <row r="703" spans="1:136" ht="15">
      <c r="A703" s="10"/>
      <c r="B703" s="15"/>
      <c r="C703" s="4"/>
      <c r="D703" s="4"/>
      <c r="E703" s="4"/>
      <c r="F703" s="4"/>
      <c r="G703" s="4"/>
      <c r="H703" s="4"/>
      <c r="I703" s="4"/>
      <c r="J703" s="4"/>
      <c r="K703" s="4"/>
      <c r="L703" s="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  <c r="CO703" s="44"/>
      <c r="CP703" s="44"/>
      <c r="CQ703" s="44"/>
      <c r="CR703" s="44"/>
      <c r="CS703" s="44"/>
      <c r="CT703" s="44"/>
      <c r="CU703" s="44"/>
      <c r="CV703" s="44"/>
      <c r="CW703" s="44"/>
      <c r="CX703" s="44"/>
      <c r="CY703" s="44"/>
      <c r="CZ703" s="44"/>
      <c r="DA703" s="44"/>
      <c r="DB703" s="44"/>
      <c r="DC703" s="44"/>
      <c r="DD703" s="44"/>
      <c r="DE703" s="44"/>
      <c r="DF703" s="44"/>
      <c r="DG703" s="44"/>
      <c r="DH703" s="44"/>
      <c r="DI703" s="44"/>
      <c r="DJ703" s="44"/>
      <c r="DK703" s="44"/>
      <c r="DL703" s="44"/>
      <c r="DM703" s="44"/>
      <c r="DN703" s="44"/>
      <c r="DO703" s="44"/>
      <c r="DP703" s="44"/>
      <c r="DQ703" s="44"/>
      <c r="DR703" s="44"/>
      <c r="DS703" s="44"/>
      <c r="DT703" s="44"/>
      <c r="DU703" s="44"/>
      <c r="DV703" s="44"/>
      <c r="DW703" s="44"/>
      <c r="DX703" s="44"/>
      <c r="DY703" s="44"/>
      <c r="DZ703" s="44"/>
      <c r="EA703" s="44"/>
      <c r="EB703" s="44"/>
      <c r="EC703" s="44"/>
      <c r="ED703" s="44"/>
      <c r="EE703" s="44"/>
      <c r="EF703" s="44"/>
    </row>
    <row r="704" spans="1:136" ht="15">
      <c r="A704" s="10"/>
      <c r="B704" s="10"/>
      <c r="C704" s="4"/>
      <c r="D704" s="4"/>
      <c r="E704" s="4"/>
      <c r="F704" s="4"/>
      <c r="G704" s="4"/>
      <c r="H704" s="4"/>
      <c r="I704" s="4"/>
      <c r="J704" s="4"/>
      <c r="K704" s="4"/>
      <c r="L704" s="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  <c r="CO704" s="44"/>
      <c r="CP704" s="44"/>
      <c r="CQ704" s="44"/>
      <c r="CR704" s="44"/>
      <c r="CS704" s="44"/>
      <c r="CT704" s="44"/>
      <c r="CU704" s="44"/>
      <c r="CV704" s="44"/>
      <c r="CW704" s="44"/>
      <c r="CX704" s="44"/>
      <c r="CY704" s="44"/>
      <c r="CZ704" s="44"/>
      <c r="DA704" s="44"/>
      <c r="DB704" s="44"/>
      <c r="DC704" s="44"/>
      <c r="DD704" s="44"/>
      <c r="DE704" s="44"/>
      <c r="DF704" s="44"/>
      <c r="DG704" s="44"/>
      <c r="DH704" s="44"/>
      <c r="DI704" s="44"/>
      <c r="DJ704" s="44"/>
      <c r="DK704" s="44"/>
      <c r="DL704" s="44"/>
      <c r="DM704" s="44"/>
      <c r="DN704" s="44"/>
      <c r="DO704" s="44"/>
      <c r="DP704" s="44"/>
      <c r="DQ704" s="44"/>
      <c r="DR704" s="44"/>
      <c r="DS704" s="44"/>
      <c r="DT704" s="44"/>
      <c r="DU704" s="44"/>
      <c r="DV704" s="44"/>
      <c r="DW704" s="44"/>
      <c r="DX704" s="44"/>
      <c r="DY704" s="44"/>
      <c r="DZ704" s="44"/>
      <c r="EA704" s="44"/>
      <c r="EB704" s="44"/>
      <c r="EC704" s="44"/>
      <c r="ED704" s="44"/>
      <c r="EE704" s="44"/>
      <c r="EF704" s="44"/>
    </row>
    <row r="705" spans="1:136" ht="15">
      <c r="A705" s="10"/>
      <c r="B705" s="10"/>
      <c r="C705" s="4"/>
      <c r="D705" s="4"/>
      <c r="E705" s="4"/>
      <c r="F705" s="4"/>
      <c r="G705" s="4"/>
      <c r="H705" s="4"/>
      <c r="I705" s="4"/>
      <c r="J705" s="4"/>
      <c r="K705" s="4"/>
      <c r="L705" s="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  <c r="CO705" s="44"/>
      <c r="CP705" s="44"/>
      <c r="CQ705" s="44"/>
      <c r="CR705" s="44"/>
      <c r="CS705" s="44"/>
      <c r="CT705" s="44"/>
      <c r="CU705" s="44"/>
      <c r="CV705" s="44"/>
      <c r="CW705" s="44"/>
      <c r="CX705" s="44"/>
      <c r="CY705" s="44"/>
      <c r="CZ705" s="44"/>
      <c r="DA705" s="44"/>
      <c r="DB705" s="44"/>
      <c r="DC705" s="44"/>
      <c r="DD705" s="44"/>
      <c r="DE705" s="44"/>
      <c r="DF705" s="44"/>
      <c r="DG705" s="44"/>
      <c r="DH705" s="44"/>
      <c r="DI705" s="44"/>
      <c r="DJ705" s="44"/>
      <c r="DK705" s="44"/>
      <c r="DL705" s="44"/>
      <c r="DM705" s="44"/>
      <c r="DN705" s="44"/>
      <c r="DO705" s="44"/>
      <c r="DP705" s="44"/>
      <c r="DQ705" s="44"/>
      <c r="DR705" s="44"/>
      <c r="DS705" s="44"/>
      <c r="DT705" s="44"/>
      <c r="DU705" s="44"/>
      <c r="DV705" s="44"/>
      <c r="DW705" s="44"/>
      <c r="DX705" s="44"/>
      <c r="DY705" s="44"/>
      <c r="DZ705" s="44"/>
      <c r="EA705" s="44"/>
      <c r="EB705" s="44"/>
      <c r="EC705" s="44"/>
      <c r="ED705" s="44"/>
      <c r="EE705" s="44"/>
      <c r="EF705" s="44"/>
    </row>
    <row r="706" spans="1:136" ht="15">
      <c r="A706" s="10"/>
      <c r="B706" s="10"/>
      <c r="C706" s="4"/>
      <c r="D706" s="4"/>
      <c r="E706" s="4"/>
      <c r="F706" s="4"/>
      <c r="G706" s="4"/>
      <c r="H706" s="4"/>
      <c r="I706" s="4"/>
      <c r="J706" s="4"/>
      <c r="K706" s="4"/>
      <c r="L706" s="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  <c r="CO706" s="44"/>
      <c r="CP706" s="44"/>
      <c r="CQ706" s="44"/>
      <c r="CR706" s="44"/>
      <c r="CS706" s="44"/>
      <c r="CT706" s="44"/>
      <c r="CU706" s="44"/>
      <c r="CV706" s="44"/>
      <c r="CW706" s="44"/>
      <c r="CX706" s="44"/>
      <c r="CY706" s="44"/>
      <c r="CZ706" s="44"/>
      <c r="DA706" s="44"/>
      <c r="DB706" s="44"/>
      <c r="DC706" s="44"/>
      <c r="DD706" s="44"/>
      <c r="DE706" s="44"/>
      <c r="DF706" s="44"/>
      <c r="DG706" s="44"/>
      <c r="DH706" s="44"/>
      <c r="DI706" s="44"/>
      <c r="DJ706" s="44"/>
      <c r="DK706" s="44"/>
      <c r="DL706" s="44"/>
      <c r="DM706" s="44"/>
      <c r="DN706" s="44"/>
      <c r="DO706" s="44"/>
      <c r="DP706" s="44"/>
      <c r="DQ706" s="44"/>
      <c r="DR706" s="44"/>
      <c r="DS706" s="44"/>
      <c r="DT706" s="44"/>
      <c r="DU706" s="44"/>
      <c r="DV706" s="44"/>
      <c r="DW706" s="44"/>
      <c r="DX706" s="44"/>
      <c r="DY706" s="44"/>
      <c r="DZ706" s="44"/>
      <c r="EA706" s="44"/>
      <c r="EB706" s="44"/>
      <c r="EC706" s="44"/>
      <c r="ED706" s="44"/>
      <c r="EE706" s="44"/>
      <c r="EF706" s="44"/>
    </row>
    <row r="707" spans="1:136" ht="15">
      <c r="A707" s="10"/>
      <c r="B707" s="10"/>
      <c r="C707" s="4"/>
      <c r="D707" s="4"/>
      <c r="E707" s="4"/>
      <c r="F707" s="4"/>
      <c r="G707" s="4"/>
      <c r="H707" s="4"/>
      <c r="I707" s="4"/>
      <c r="J707" s="4"/>
      <c r="K707" s="4"/>
      <c r="L707" s="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  <c r="CO707" s="44"/>
      <c r="CP707" s="44"/>
      <c r="CQ707" s="44"/>
      <c r="CR707" s="44"/>
      <c r="CS707" s="44"/>
      <c r="CT707" s="44"/>
      <c r="CU707" s="44"/>
      <c r="CV707" s="44"/>
      <c r="CW707" s="44"/>
      <c r="CX707" s="44"/>
      <c r="CY707" s="44"/>
      <c r="CZ707" s="44"/>
      <c r="DA707" s="44"/>
      <c r="DB707" s="44"/>
      <c r="DC707" s="44"/>
      <c r="DD707" s="44"/>
      <c r="DE707" s="44"/>
      <c r="DF707" s="44"/>
      <c r="DG707" s="44"/>
      <c r="DH707" s="44"/>
      <c r="DI707" s="44"/>
      <c r="DJ707" s="44"/>
      <c r="DK707" s="44"/>
      <c r="DL707" s="44"/>
      <c r="DM707" s="44"/>
      <c r="DN707" s="44"/>
      <c r="DO707" s="44"/>
      <c r="DP707" s="44"/>
      <c r="DQ707" s="44"/>
      <c r="DR707" s="44"/>
      <c r="DS707" s="44"/>
      <c r="DT707" s="44"/>
      <c r="DU707" s="44"/>
      <c r="DV707" s="44"/>
      <c r="DW707" s="44"/>
      <c r="DX707" s="44"/>
      <c r="DY707" s="44"/>
      <c r="DZ707" s="44"/>
      <c r="EA707" s="44"/>
      <c r="EB707" s="44"/>
      <c r="EC707" s="44"/>
      <c r="ED707" s="44"/>
      <c r="EE707" s="44"/>
      <c r="EF707" s="44"/>
    </row>
    <row r="708" spans="1:136" ht="15">
      <c r="A708" s="10"/>
      <c r="B708" s="10"/>
      <c r="C708" s="4"/>
      <c r="D708" s="4"/>
      <c r="E708" s="4"/>
      <c r="F708" s="4"/>
      <c r="G708" s="4"/>
      <c r="H708" s="4"/>
      <c r="I708" s="4"/>
      <c r="J708" s="4"/>
      <c r="K708" s="4"/>
      <c r="L708" s="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  <c r="CO708" s="44"/>
      <c r="CP708" s="44"/>
      <c r="CQ708" s="44"/>
      <c r="CR708" s="44"/>
      <c r="CS708" s="44"/>
      <c r="CT708" s="44"/>
      <c r="CU708" s="44"/>
      <c r="CV708" s="44"/>
      <c r="CW708" s="44"/>
      <c r="CX708" s="44"/>
      <c r="CY708" s="44"/>
      <c r="CZ708" s="44"/>
      <c r="DA708" s="44"/>
      <c r="DB708" s="44"/>
      <c r="DC708" s="44"/>
      <c r="DD708" s="44"/>
      <c r="DE708" s="44"/>
      <c r="DF708" s="44"/>
      <c r="DG708" s="44"/>
      <c r="DH708" s="44"/>
      <c r="DI708" s="44"/>
      <c r="DJ708" s="44"/>
      <c r="DK708" s="44"/>
      <c r="DL708" s="44"/>
      <c r="DM708" s="44"/>
      <c r="DN708" s="44"/>
      <c r="DO708" s="44"/>
      <c r="DP708" s="44"/>
      <c r="DQ708" s="44"/>
      <c r="DR708" s="44"/>
      <c r="DS708" s="44"/>
      <c r="DT708" s="44"/>
      <c r="DU708" s="44"/>
      <c r="DV708" s="44"/>
      <c r="DW708" s="44"/>
      <c r="DX708" s="44"/>
      <c r="DY708" s="44"/>
      <c r="DZ708" s="44"/>
      <c r="EA708" s="44"/>
      <c r="EB708" s="44"/>
      <c r="EC708" s="44"/>
      <c r="ED708" s="44"/>
      <c r="EE708" s="44"/>
      <c r="EF708" s="44"/>
    </row>
    <row r="709" spans="1:136" ht="15">
      <c r="A709" s="10"/>
      <c r="B709" s="10"/>
      <c r="C709" s="4"/>
      <c r="D709" s="4"/>
      <c r="E709" s="4"/>
      <c r="F709" s="4"/>
      <c r="G709" s="4"/>
      <c r="H709" s="4"/>
      <c r="I709" s="4"/>
      <c r="J709" s="4"/>
      <c r="K709" s="4"/>
      <c r="L709" s="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  <c r="CO709" s="44"/>
      <c r="CP709" s="44"/>
      <c r="CQ709" s="44"/>
      <c r="CR709" s="44"/>
      <c r="CS709" s="44"/>
      <c r="CT709" s="44"/>
      <c r="CU709" s="44"/>
      <c r="CV709" s="44"/>
      <c r="CW709" s="44"/>
      <c r="CX709" s="44"/>
      <c r="CY709" s="44"/>
      <c r="CZ709" s="44"/>
      <c r="DA709" s="44"/>
      <c r="DB709" s="44"/>
      <c r="DC709" s="44"/>
      <c r="DD709" s="44"/>
      <c r="DE709" s="44"/>
      <c r="DF709" s="44"/>
      <c r="DG709" s="44"/>
      <c r="DH709" s="44"/>
      <c r="DI709" s="44"/>
      <c r="DJ709" s="44"/>
      <c r="DK709" s="44"/>
      <c r="DL709" s="44"/>
      <c r="DM709" s="44"/>
      <c r="DN709" s="44"/>
      <c r="DO709" s="44"/>
      <c r="DP709" s="44"/>
      <c r="DQ709" s="44"/>
      <c r="DR709" s="44"/>
      <c r="DS709" s="44"/>
      <c r="DT709" s="44"/>
      <c r="DU709" s="44"/>
      <c r="DV709" s="44"/>
      <c r="DW709" s="44"/>
      <c r="DX709" s="44"/>
      <c r="DY709" s="44"/>
      <c r="DZ709" s="44"/>
      <c r="EA709" s="44"/>
      <c r="EB709" s="44"/>
      <c r="EC709" s="44"/>
      <c r="ED709" s="44"/>
      <c r="EE709" s="44"/>
      <c r="EF709" s="44"/>
    </row>
    <row r="710" spans="1:136" ht="15">
      <c r="A710" s="10"/>
      <c r="B710" s="10"/>
      <c r="C710" s="4"/>
      <c r="D710" s="4"/>
      <c r="E710" s="4"/>
      <c r="F710" s="4"/>
      <c r="G710" s="4"/>
      <c r="H710" s="4"/>
      <c r="I710" s="4"/>
      <c r="J710" s="4"/>
      <c r="K710" s="4"/>
      <c r="L710" s="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  <c r="DJ710" s="44"/>
      <c r="DK710" s="44"/>
      <c r="DL710" s="44"/>
      <c r="DM710" s="44"/>
      <c r="DN710" s="44"/>
      <c r="DO710" s="44"/>
      <c r="DP710" s="44"/>
      <c r="DQ710" s="44"/>
      <c r="DR710" s="44"/>
      <c r="DS710" s="44"/>
      <c r="DT710" s="44"/>
      <c r="DU710" s="44"/>
      <c r="DV710" s="44"/>
      <c r="DW710" s="44"/>
      <c r="DX710" s="44"/>
      <c r="DY710" s="44"/>
      <c r="DZ710" s="44"/>
      <c r="EA710" s="44"/>
      <c r="EB710" s="44"/>
      <c r="EC710" s="44"/>
      <c r="ED710" s="44"/>
      <c r="EE710" s="44"/>
      <c r="EF710" s="44"/>
    </row>
    <row r="711" spans="1:136" ht="15">
      <c r="A711" s="10"/>
      <c r="B711" s="10"/>
      <c r="C711" s="4"/>
      <c r="D711" s="4"/>
      <c r="E711" s="4"/>
      <c r="F711" s="4"/>
      <c r="G711" s="4"/>
      <c r="H711" s="4"/>
      <c r="I711" s="4"/>
      <c r="J711" s="4"/>
      <c r="K711" s="4"/>
      <c r="L711" s="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  <c r="DJ711" s="44"/>
      <c r="DK711" s="44"/>
      <c r="DL711" s="44"/>
      <c r="DM711" s="44"/>
      <c r="DN711" s="44"/>
      <c r="DO711" s="44"/>
      <c r="DP711" s="44"/>
      <c r="DQ711" s="44"/>
      <c r="DR711" s="44"/>
      <c r="DS711" s="44"/>
      <c r="DT711" s="44"/>
      <c r="DU711" s="44"/>
      <c r="DV711" s="44"/>
      <c r="DW711" s="44"/>
      <c r="DX711" s="44"/>
      <c r="DY711" s="44"/>
      <c r="DZ711" s="44"/>
      <c r="EA711" s="44"/>
      <c r="EB711" s="44"/>
      <c r="EC711" s="44"/>
      <c r="ED711" s="44"/>
      <c r="EE711" s="44"/>
      <c r="EF711" s="44"/>
    </row>
    <row r="712" spans="1:136" ht="15">
      <c r="A712" s="10"/>
      <c r="B712" s="15"/>
      <c r="C712" s="4"/>
      <c r="D712" s="4"/>
      <c r="E712" s="4"/>
      <c r="F712" s="4"/>
      <c r="G712" s="4"/>
      <c r="H712" s="4"/>
      <c r="I712" s="4"/>
      <c r="J712" s="4"/>
      <c r="K712" s="4"/>
      <c r="L712" s="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  <c r="CO712" s="44"/>
      <c r="CP712" s="44"/>
      <c r="CQ712" s="44"/>
      <c r="CR712" s="44"/>
      <c r="CS712" s="44"/>
      <c r="CT712" s="44"/>
      <c r="CU712" s="44"/>
      <c r="CV712" s="44"/>
      <c r="CW712" s="44"/>
      <c r="CX712" s="44"/>
      <c r="CY712" s="44"/>
      <c r="CZ712" s="44"/>
      <c r="DA712" s="44"/>
      <c r="DB712" s="44"/>
      <c r="DC712" s="44"/>
      <c r="DD712" s="44"/>
      <c r="DE712" s="44"/>
      <c r="DF712" s="44"/>
      <c r="DG712" s="44"/>
      <c r="DH712" s="44"/>
      <c r="DI712" s="44"/>
      <c r="DJ712" s="44"/>
      <c r="DK712" s="44"/>
      <c r="DL712" s="44"/>
      <c r="DM712" s="44"/>
      <c r="DN712" s="44"/>
      <c r="DO712" s="44"/>
      <c r="DP712" s="44"/>
      <c r="DQ712" s="44"/>
      <c r="DR712" s="44"/>
      <c r="DS712" s="44"/>
      <c r="DT712" s="44"/>
      <c r="DU712" s="44"/>
      <c r="DV712" s="44"/>
      <c r="DW712" s="44"/>
      <c r="DX712" s="44"/>
      <c r="DY712" s="44"/>
      <c r="DZ712" s="44"/>
      <c r="EA712" s="44"/>
      <c r="EB712" s="44"/>
      <c r="EC712" s="44"/>
      <c r="ED712" s="44"/>
      <c r="EE712" s="44"/>
      <c r="EF712" s="44"/>
    </row>
    <row r="713" spans="1:136" ht="15">
      <c r="A713" s="10"/>
      <c r="B713" s="10"/>
      <c r="C713" s="4"/>
      <c r="D713" s="4"/>
      <c r="E713" s="4"/>
      <c r="F713" s="4"/>
      <c r="G713" s="4"/>
      <c r="H713" s="4"/>
      <c r="I713" s="4"/>
      <c r="J713" s="4"/>
      <c r="K713" s="4"/>
      <c r="L713" s="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  <c r="CO713" s="44"/>
      <c r="CP713" s="44"/>
      <c r="CQ713" s="44"/>
      <c r="CR713" s="44"/>
      <c r="CS713" s="44"/>
      <c r="CT713" s="44"/>
      <c r="CU713" s="44"/>
      <c r="CV713" s="44"/>
      <c r="CW713" s="44"/>
      <c r="CX713" s="44"/>
      <c r="CY713" s="44"/>
      <c r="CZ713" s="44"/>
      <c r="DA713" s="44"/>
      <c r="DB713" s="44"/>
      <c r="DC713" s="44"/>
      <c r="DD713" s="44"/>
      <c r="DE713" s="44"/>
      <c r="DF713" s="44"/>
      <c r="DG713" s="44"/>
      <c r="DH713" s="44"/>
      <c r="DI713" s="44"/>
      <c r="DJ713" s="44"/>
      <c r="DK713" s="44"/>
      <c r="DL713" s="44"/>
      <c r="DM713" s="44"/>
      <c r="DN713" s="44"/>
      <c r="DO713" s="44"/>
      <c r="DP713" s="44"/>
      <c r="DQ713" s="44"/>
      <c r="DR713" s="44"/>
      <c r="DS713" s="44"/>
      <c r="DT713" s="44"/>
      <c r="DU713" s="44"/>
      <c r="DV713" s="44"/>
      <c r="DW713" s="44"/>
      <c r="DX713" s="44"/>
      <c r="DY713" s="44"/>
      <c r="DZ713" s="44"/>
      <c r="EA713" s="44"/>
      <c r="EB713" s="44"/>
      <c r="EC713" s="44"/>
      <c r="ED713" s="44"/>
      <c r="EE713" s="44"/>
      <c r="EF713" s="44"/>
    </row>
    <row r="714" spans="1:136" ht="15">
      <c r="A714" s="10"/>
      <c r="B714" s="10"/>
      <c r="C714" s="4"/>
      <c r="D714" s="4"/>
      <c r="E714" s="4"/>
      <c r="F714" s="4"/>
      <c r="G714" s="4"/>
      <c r="H714" s="4"/>
      <c r="I714" s="4"/>
      <c r="J714" s="4"/>
      <c r="K714" s="4"/>
      <c r="L714" s="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  <c r="CO714" s="44"/>
      <c r="CP714" s="44"/>
      <c r="CQ714" s="44"/>
      <c r="CR714" s="44"/>
      <c r="CS714" s="44"/>
      <c r="CT714" s="44"/>
      <c r="CU714" s="44"/>
      <c r="CV714" s="44"/>
      <c r="CW714" s="44"/>
      <c r="CX714" s="44"/>
      <c r="CY714" s="44"/>
      <c r="CZ714" s="44"/>
      <c r="DA714" s="44"/>
      <c r="DB714" s="44"/>
      <c r="DC714" s="44"/>
      <c r="DD714" s="44"/>
      <c r="DE714" s="44"/>
      <c r="DF714" s="44"/>
      <c r="DG714" s="44"/>
      <c r="DH714" s="44"/>
      <c r="DI714" s="44"/>
      <c r="DJ714" s="44"/>
      <c r="DK714" s="44"/>
      <c r="DL714" s="44"/>
      <c r="DM714" s="44"/>
      <c r="DN714" s="44"/>
      <c r="DO714" s="44"/>
      <c r="DP714" s="44"/>
      <c r="DQ714" s="44"/>
      <c r="DR714" s="44"/>
      <c r="DS714" s="44"/>
      <c r="DT714" s="44"/>
      <c r="DU714" s="44"/>
      <c r="DV714" s="44"/>
      <c r="DW714" s="44"/>
      <c r="DX714" s="44"/>
      <c r="DY714" s="44"/>
      <c r="DZ714" s="44"/>
      <c r="EA714" s="44"/>
      <c r="EB714" s="44"/>
      <c r="EC714" s="44"/>
      <c r="ED714" s="44"/>
      <c r="EE714" s="44"/>
      <c r="EF714" s="44"/>
    </row>
    <row r="715" spans="1:136" ht="15">
      <c r="A715" s="21"/>
      <c r="B715" s="22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  <c r="CO715" s="44"/>
      <c r="CP715" s="44"/>
      <c r="CQ715" s="44"/>
      <c r="CR715" s="44"/>
      <c r="CS715" s="44"/>
      <c r="CT715" s="44"/>
      <c r="CU715" s="44"/>
      <c r="CV715" s="44"/>
      <c r="CW715" s="44"/>
      <c r="CX715" s="44"/>
      <c r="CY715" s="44"/>
      <c r="CZ715" s="44"/>
      <c r="DA715" s="44"/>
      <c r="DB715" s="44"/>
      <c r="DC715" s="44"/>
      <c r="DD715" s="44"/>
      <c r="DE715" s="44"/>
      <c r="DF715" s="44"/>
      <c r="DG715" s="44"/>
      <c r="DH715" s="44"/>
      <c r="DI715" s="44"/>
      <c r="DJ715" s="44"/>
      <c r="DK715" s="44"/>
      <c r="DL715" s="44"/>
      <c r="DM715" s="44"/>
      <c r="DN715" s="44"/>
      <c r="DO715" s="44"/>
      <c r="DP715" s="44"/>
      <c r="DQ715" s="44"/>
      <c r="DR715" s="44"/>
      <c r="DS715" s="44"/>
      <c r="DT715" s="44"/>
      <c r="DU715" s="44"/>
      <c r="DV715" s="44"/>
      <c r="DW715" s="44"/>
      <c r="DX715" s="44"/>
      <c r="DY715" s="44"/>
      <c r="DZ715" s="44"/>
      <c r="EA715" s="44"/>
      <c r="EB715" s="44"/>
      <c r="EC715" s="44"/>
      <c r="ED715" s="44"/>
      <c r="EE715" s="44"/>
      <c r="EF715" s="44"/>
    </row>
    <row r="716" spans="1:136" ht="15">
      <c r="A716" s="10"/>
      <c r="B716" s="10"/>
      <c r="C716" s="4"/>
      <c r="D716" s="4"/>
      <c r="E716" s="4"/>
      <c r="F716" s="4"/>
      <c r="G716" s="4"/>
      <c r="H716" s="4"/>
      <c r="I716" s="4"/>
      <c r="J716" s="4"/>
      <c r="K716" s="4"/>
      <c r="L716" s="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  <c r="CW716" s="44"/>
      <c r="CX716" s="44"/>
      <c r="CY716" s="44"/>
      <c r="CZ716" s="44"/>
      <c r="DA716" s="44"/>
      <c r="DB716" s="44"/>
      <c r="DC716" s="44"/>
      <c r="DD716" s="44"/>
      <c r="DE716" s="44"/>
      <c r="DF716" s="44"/>
      <c r="DG716" s="44"/>
      <c r="DH716" s="44"/>
      <c r="DI716" s="44"/>
      <c r="DJ716" s="44"/>
      <c r="DK716" s="44"/>
      <c r="DL716" s="44"/>
      <c r="DM716" s="44"/>
      <c r="DN716" s="44"/>
      <c r="DO716" s="44"/>
      <c r="DP716" s="44"/>
      <c r="DQ716" s="44"/>
      <c r="DR716" s="44"/>
      <c r="DS716" s="44"/>
      <c r="DT716" s="44"/>
      <c r="DU716" s="44"/>
      <c r="DV716" s="44"/>
      <c r="DW716" s="44"/>
      <c r="DX716" s="44"/>
      <c r="DY716" s="44"/>
      <c r="DZ716" s="44"/>
      <c r="EA716" s="44"/>
      <c r="EB716" s="44"/>
      <c r="EC716" s="44"/>
      <c r="ED716" s="44"/>
      <c r="EE716" s="44"/>
      <c r="EF716" s="44"/>
    </row>
    <row r="717" spans="1:136" ht="15" customHeight="1">
      <c r="A717" s="10"/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32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  <c r="DC717" s="44"/>
      <c r="DD717" s="44"/>
      <c r="DE717" s="44"/>
      <c r="DF717" s="44"/>
      <c r="DG717" s="44"/>
      <c r="DH717" s="44"/>
      <c r="DI717" s="44"/>
      <c r="DJ717" s="44"/>
      <c r="DK717" s="44"/>
      <c r="DL717" s="44"/>
      <c r="DM717" s="44"/>
      <c r="DN717" s="44"/>
      <c r="DO717" s="44"/>
      <c r="DP717" s="44"/>
      <c r="DQ717" s="44"/>
      <c r="DR717" s="44"/>
      <c r="DS717" s="44"/>
      <c r="DT717" s="44"/>
      <c r="DU717" s="44"/>
      <c r="DV717" s="44"/>
      <c r="DW717" s="44"/>
      <c r="DX717" s="44"/>
      <c r="DY717" s="44"/>
      <c r="DZ717" s="44"/>
      <c r="EA717" s="44"/>
      <c r="EB717" s="44"/>
      <c r="EC717" s="44"/>
      <c r="ED717" s="44"/>
      <c r="EE717" s="44"/>
      <c r="EF717" s="44"/>
    </row>
    <row r="718" spans="1:136" ht="15" customHeight="1">
      <c r="A718" s="10"/>
      <c r="B718" s="15"/>
      <c r="C718" s="32"/>
      <c r="D718" s="32"/>
      <c r="E718" s="32"/>
      <c r="F718" s="32"/>
      <c r="G718" s="32"/>
      <c r="H718" s="32"/>
      <c r="I718" s="32"/>
      <c r="J718" s="32"/>
      <c r="K718" s="32"/>
      <c r="L718" s="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  <c r="CO718" s="44"/>
      <c r="CP718" s="44"/>
      <c r="CQ718" s="44"/>
      <c r="CR718" s="44"/>
      <c r="CS718" s="44"/>
      <c r="CT718" s="44"/>
      <c r="CU718" s="44"/>
      <c r="CV718" s="44"/>
      <c r="CW718" s="44"/>
      <c r="CX718" s="44"/>
      <c r="CY718" s="44"/>
      <c r="CZ718" s="44"/>
      <c r="DA718" s="44"/>
      <c r="DB718" s="44"/>
      <c r="DC718" s="44"/>
      <c r="DD718" s="44"/>
      <c r="DE718" s="44"/>
      <c r="DF718" s="44"/>
      <c r="DG718" s="44"/>
      <c r="DH718" s="44"/>
      <c r="DI718" s="44"/>
      <c r="DJ718" s="44"/>
      <c r="DK718" s="44"/>
      <c r="DL718" s="44"/>
      <c r="DM718" s="44"/>
      <c r="DN718" s="44"/>
      <c r="DO718" s="44"/>
      <c r="DP718" s="44"/>
      <c r="DQ718" s="44"/>
      <c r="DR718" s="44"/>
      <c r="DS718" s="44"/>
      <c r="DT718" s="44"/>
      <c r="DU718" s="44"/>
      <c r="DV718" s="44"/>
      <c r="DW718" s="44"/>
      <c r="DX718" s="44"/>
      <c r="DY718" s="44"/>
      <c r="DZ718" s="44"/>
      <c r="EA718" s="44"/>
      <c r="EB718" s="44"/>
      <c r="EC718" s="44"/>
      <c r="ED718" s="44"/>
      <c r="EE718" s="44"/>
      <c r="EF718" s="44"/>
    </row>
    <row r="719" spans="1:136" ht="15">
      <c r="A719" s="10"/>
      <c r="B719" s="10"/>
      <c r="C719" s="4"/>
      <c r="D719" s="4"/>
      <c r="E719" s="4"/>
      <c r="F719" s="4"/>
      <c r="G719" s="4"/>
      <c r="H719" s="4"/>
      <c r="I719" s="4"/>
      <c r="J719" s="4"/>
      <c r="K719" s="4"/>
      <c r="L719" s="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  <c r="CO719" s="44"/>
      <c r="CP719" s="44"/>
      <c r="CQ719" s="44"/>
      <c r="CR719" s="44"/>
      <c r="CS719" s="44"/>
      <c r="CT719" s="44"/>
      <c r="CU719" s="44"/>
      <c r="CV719" s="44"/>
      <c r="CW719" s="44"/>
      <c r="CX719" s="44"/>
      <c r="CY719" s="44"/>
      <c r="CZ719" s="44"/>
      <c r="DA719" s="44"/>
      <c r="DB719" s="44"/>
      <c r="DC719" s="44"/>
      <c r="DD719" s="44"/>
      <c r="DE719" s="44"/>
      <c r="DF719" s="44"/>
      <c r="DG719" s="44"/>
      <c r="DH719" s="44"/>
      <c r="DI719" s="44"/>
      <c r="DJ719" s="44"/>
      <c r="DK719" s="44"/>
      <c r="DL719" s="44"/>
      <c r="DM719" s="44"/>
      <c r="DN719" s="44"/>
      <c r="DO719" s="44"/>
      <c r="DP719" s="44"/>
      <c r="DQ719" s="44"/>
      <c r="DR719" s="44"/>
      <c r="DS719" s="44"/>
      <c r="DT719" s="44"/>
      <c r="DU719" s="44"/>
      <c r="DV719" s="44"/>
      <c r="DW719" s="44"/>
      <c r="DX719" s="44"/>
      <c r="DY719" s="44"/>
      <c r="DZ719" s="44"/>
      <c r="EA719" s="44"/>
      <c r="EB719" s="44"/>
      <c r="EC719" s="44"/>
      <c r="ED719" s="44"/>
      <c r="EE719" s="44"/>
      <c r="EF719" s="44"/>
    </row>
    <row r="720" spans="1:136" ht="15">
      <c r="A720" s="10"/>
      <c r="B720" s="10"/>
      <c r="C720" s="4"/>
      <c r="D720" s="4"/>
      <c r="E720" s="4"/>
      <c r="F720" s="4"/>
      <c r="G720" s="4"/>
      <c r="H720" s="4"/>
      <c r="I720" s="4"/>
      <c r="J720" s="4"/>
      <c r="K720" s="4"/>
      <c r="L720" s="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  <c r="CO720" s="44"/>
      <c r="CP720" s="44"/>
      <c r="CQ720" s="44"/>
      <c r="CR720" s="44"/>
      <c r="CS720" s="44"/>
      <c r="CT720" s="44"/>
      <c r="CU720" s="44"/>
      <c r="CV720" s="44"/>
      <c r="CW720" s="44"/>
      <c r="CX720" s="44"/>
      <c r="CY720" s="44"/>
      <c r="CZ720" s="44"/>
      <c r="DA720" s="44"/>
      <c r="DB720" s="44"/>
      <c r="DC720" s="44"/>
      <c r="DD720" s="44"/>
      <c r="DE720" s="44"/>
      <c r="DF720" s="44"/>
      <c r="DG720" s="44"/>
      <c r="DH720" s="44"/>
      <c r="DI720" s="44"/>
      <c r="DJ720" s="44"/>
      <c r="DK720" s="44"/>
      <c r="DL720" s="44"/>
      <c r="DM720" s="44"/>
      <c r="DN720" s="44"/>
      <c r="DO720" s="44"/>
      <c r="DP720" s="44"/>
      <c r="DQ720" s="44"/>
      <c r="DR720" s="44"/>
      <c r="DS720" s="44"/>
      <c r="DT720" s="44"/>
      <c r="DU720" s="44"/>
      <c r="DV720" s="44"/>
      <c r="DW720" s="44"/>
      <c r="DX720" s="44"/>
      <c r="DY720" s="44"/>
      <c r="DZ720" s="44"/>
      <c r="EA720" s="44"/>
      <c r="EB720" s="44"/>
      <c r="EC720" s="44"/>
      <c r="ED720" s="44"/>
      <c r="EE720" s="44"/>
      <c r="EF720" s="44"/>
    </row>
    <row r="721" spans="1:136" ht="15">
      <c r="A721" s="10"/>
      <c r="B721" s="10"/>
      <c r="C721" s="4"/>
      <c r="D721" s="4"/>
      <c r="E721" s="4"/>
      <c r="F721" s="4"/>
      <c r="G721" s="4"/>
      <c r="H721" s="4"/>
      <c r="I721" s="4"/>
      <c r="J721" s="4"/>
      <c r="K721" s="4"/>
      <c r="L721" s="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  <c r="DC721" s="44"/>
      <c r="DD721" s="44"/>
      <c r="DE721" s="44"/>
      <c r="DF721" s="44"/>
      <c r="DG721" s="44"/>
      <c r="DH721" s="44"/>
      <c r="DI721" s="44"/>
      <c r="DJ721" s="44"/>
      <c r="DK721" s="44"/>
      <c r="DL721" s="44"/>
      <c r="DM721" s="44"/>
      <c r="DN721" s="44"/>
      <c r="DO721" s="44"/>
      <c r="DP721" s="44"/>
      <c r="DQ721" s="44"/>
      <c r="DR721" s="44"/>
      <c r="DS721" s="44"/>
      <c r="DT721" s="44"/>
      <c r="DU721" s="44"/>
      <c r="DV721" s="44"/>
      <c r="DW721" s="44"/>
      <c r="DX721" s="44"/>
      <c r="DY721" s="44"/>
      <c r="DZ721" s="44"/>
      <c r="EA721" s="44"/>
      <c r="EB721" s="44"/>
      <c r="EC721" s="44"/>
      <c r="ED721" s="44"/>
      <c r="EE721" s="44"/>
      <c r="EF721" s="44"/>
    </row>
    <row r="722" spans="1:136" ht="15">
      <c r="A722" s="10"/>
      <c r="B722" s="17"/>
      <c r="C722" s="4"/>
      <c r="D722" s="4"/>
      <c r="E722" s="4"/>
      <c r="F722" s="4"/>
      <c r="G722" s="4"/>
      <c r="H722" s="4"/>
      <c r="I722" s="4"/>
      <c r="J722" s="4"/>
      <c r="K722" s="4"/>
      <c r="L722" s="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  <c r="CO722" s="44"/>
      <c r="CP722" s="44"/>
      <c r="CQ722" s="44"/>
      <c r="CR722" s="44"/>
      <c r="CS722" s="44"/>
      <c r="CT722" s="44"/>
      <c r="CU722" s="44"/>
      <c r="CV722" s="44"/>
      <c r="CW722" s="44"/>
      <c r="CX722" s="44"/>
      <c r="CY722" s="44"/>
      <c r="CZ722" s="44"/>
      <c r="DA722" s="44"/>
      <c r="DB722" s="44"/>
      <c r="DC722" s="44"/>
      <c r="DD722" s="44"/>
      <c r="DE722" s="44"/>
      <c r="DF722" s="44"/>
      <c r="DG722" s="44"/>
      <c r="DH722" s="44"/>
      <c r="DI722" s="44"/>
      <c r="DJ722" s="44"/>
      <c r="DK722" s="44"/>
      <c r="DL722" s="44"/>
      <c r="DM722" s="44"/>
      <c r="DN722" s="44"/>
      <c r="DO722" s="44"/>
      <c r="DP722" s="44"/>
      <c r="DQ722" s="44"/>
      <c r="DR722" s="44"/>
      <c r="DS722" s="44"/>
      <c r="DT722" s="44"/>
      <c r="DU722" s="44"/>
      <c r="DV722" s="44"/>
      <c r="DW722" s="44"/>
      <c r="DX722" s="44"/>
      <c r="DY722" s="44"/>
      <c r="DZ722" s="44"/>
      <c r="EA722" s="44"/>
      <c r="EB722" s="44"/>
      <c r="EC722" s="44"/>
      <c r="ED722" s="44"/>
      <c r="EE722" s="44"/>
      <c r="EF722" s="44"/>
    </row>
    <row r="723" spans="1:136" ht="15" customHeight="1">
      <c r="A723" s="10"/>
      <c r="B723" s="10"/>
      <c r="C723" s="4"/>
      <c r="D723" s="4"/>
      <c r="E723" s="4"/>
      <c r="F723" s="4"/>
      <c r="G723" s="4"/>
      <c r="H723" s="4"/>
      <c r="I723" s="4"/>
      <c r="J723" s="4"/>
      <c r="K723" s="4"/>
      <c r="L723" s="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  <c r="CO723" s="44"/>
      <c r="CP723" s="44"/>
      <c r="CQ723" s="44"/>
      <c r="CR723" s="44"/>
      <c r="CS723" s="44"/>
      <c r="CT723" s="44"/>
      <c r="CU723" s="44"/>
      <c r="CV723" s="44"/>
      <c r="CW723" s="44"/>
      <c r="CX723" s="44"/>
      <c r="CY723" s="44"/>
      <c r="CZ723" s="44"/>
      <c r="DA723" s="44"/>
      <c r="DB723" s="44"/>
      <c r="DC723" s="44"/>
      <c r="DD723" s="44"/>
      <c r="DE723" s="44"/>
      <c r="DF723" s="44"/>
      <c r="DG723" s="44"/>
      <c r="DH723" s="44"/>
      <c r="DI723" s="44"/>
      <c r="DJ723" s="44"/>
      <c r="DK723" s="44"/>
      <c r="DL723" s="44"/>
      <c r="DM723" s="44"/>
      <c r="DN723" s="44"/>
      <c r="DO723" s="44"/>
      <c r="DP723" s="44"/>
      <c r="DQ723" s="44"/>
      <c r="DR723" s="44"/>
      <c r="DS723" s="44"/>
      <c r="DT723" s="44"/>
      <c r="DU723" s="44"/>
      <c r="DV723" s="44"/>
      <c r="DW723" s="44"/>
      <c r="DX723" s="44"/>
      <c r="DY723" s="44"/>
      <c r="DZ723" s="44"/>
      <c r="EA723" s="44"/>
      <c r="EB723" s="44"/>
      <c r="EC723" s="44"/>
      <c r="ED723" s="44"/>
      <c r="EE723" s="44"/>
      <c r="EF723" s="44"/>
    </row>
    <row r="724" spans="1:136" ht="15">
      <c r="A724" s="10"/>
      <c r="B724" s="10"/>
      <c r="C724" s="4"/>
      <c r="D724" s="4"/>
      <c r="E724" s="4"/>
      <c r="F724" s="4"/>
      <c r="G724" s="4"/>
      <c r="H724" s="4"/>
      <c r="I724" s="4"/>
      <c r="J724" s="4"/>
      <c r="K724" s="4"/>
      <c r="L724" s="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  <c r="CO724" s="44"/>
      <c r="CP724" s="44"/>
      <c r="CQ724" s="44"/>
      <c r="CR724" s="44"/>
      <c r="CS724" s="44"/>
      <c r="CT724" s="44"/>
      <c r="CU724" s="44"/>
      <c r="CV724" s="44"/>
      <c r="CW724" s="44"/>
      <c r="CX724" s="44"/>
      <c r="CY724" s="44"/>
      <c r="CZ724" s="44"/>
      <c r="DA724" s="44"/>
      <c r="DB724" s="44"/>
      <c r="DC724" s="44"/>
      <c r="DD724" s="44"/>
      <c r="DE724" s="44"/>
      <c r="DF724" s="44"/>
      <c r="DG724" s="44"/>
      <c r="DH724" s="44"/>
      <c r="DI724" s="44"/>
      <c r="DJ724" s="44"/>
      <c r="DK724" s="44"/>
      <c r="DL724" s="44"/>
      <c r="DM724" s="44"/>
      <c r="DN724" s="44"/>
      <c r="DO724" s="44"/>
      <c r="DP724" s="44"/>
      <c r="DQ724" s="44"/>
      <c r="DR724" s="44"/>
      <c r="DS724" s="44"/>
      <c r="DT724" s="44"/>
      <c r="DU724" s="44"/>
      <c r="DV724" s="44"/>
      <c r="DW724" s="44"/>
      <c r="DX724" s="44"/>
      <c r="DY724" s="44"/>
      <c r="DZ724" s="44"/>
      <c r="EA724" s="44"/>
      <c r="EB724" s="44"/>
      <c r="EC724" s="44"/>
      <c r="ED724" s="44"/>
      <c r="EE724" s="44"/>
      <c r="EF724" s="44"/>
    </row>
    <row r="725" spans="1:136" ht="15">
      <c r="A725" s="10"/>
      <c r="B725" s="10"/>
      <c r="C725" s="4"/>
      <c r="D725" s="4"/>
      <c r="E725" s="4"/>
      <c r="F725" s="4"/>
      <c r="G725" s="4"/>
      <c r="H725" s="4"/>
      <c r="I725" s="4"/>
      <c r="J725" s="4"/>
      <c r="K725" s="4"/>
      <c r="L725" s="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  <c r="CO725" s="44"/>
      <c r="CP725" s="44"/>
      <c r="CQ725" s="44"/>
      <c r="CR725" s="44"/>
      <c r="CS725" s="44"/>
      <c r="CT725" s="44"/>
      <c r="CU725" s="44"/>
      <c r="CV725" s="44"/>
      <c r="CW725" s="44"/>
      <c r="CX725" s="44"/>
      <c r="CY725" s="44"/>
      <c r="CZ725" s="44"/>
      <c r="DA725" s="44"/>
      <c r="DB725" s="44"/>
      <c r="DC725" s="44"/>
      <c r="DD725" s="44"/>
      <c r="DE725" s="44"/>
      <c r="DF725" s="44"/>
      <c r="DG725" s="44"/>
      <c r="DH725" s="44"/>
      <c r="DI725" s="44"/>
      <c r="DJ725" s="44"/>
      <c r="DK725" s="44"/>
      <c r="DL725" s="44"/>
      <c r="DM725" s="44"/>
      <c r="DN725" s="44"/>
      <c r="DO725" s="44"/>
      <c r="DP725" s="44"/>
      <c r="DQ725" s="44"/>
      <c r="DR725" s="44"/>
      <c r="DS725" s="44"/>
      <c r="DT725" s="44"/>
      <c r="DU725" s="44"/>
      <c r="DV725" s="44"/>
      <c r="DW725" s="44"/>
      <c r="DX725" s="44"/>
      <c r="DY725" s="44"/>
      <c r="DZ725" s="44"/>
      <c r="EA725" s="44"/>
      <c r="EB725" s="44"/>
      <c r="EC725" s="44"/>
      <c r="ED725" s="44"/>
      <c r="EE725" s="44"/>
      <c r="EF725" s="44"/>
    </row>
    <row r="726" spans="1:136" ht="15">
      <c r="A726" s="10"/>
      <c r="B726" s="15"/>
      <c r="C726" s="4"/>
      <c r="D726" s="4"/>
      <c r="E726" s="4"/>
      <c r="F726" s="4"/>
      <c r="G726" s="4"/>
      <c r="H726" s="4"/>
      <c r="I726" s="4"/>
      <c r="J726" s="4"/>
      <c r="K726" s="4"/>
      <c r="L726" s="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  <c r="CO726" s="44"/>
      <c r="CP726" s="44"/>
      <c r="CQ726" s="44"/>
      <c r="CR726" s="44"/>
      <c r="CS726" s="44"/>
      <c r="CT726" s="44"/>
      <c r="CU726" s="44"/>
      <c r="CV726" s="44"/>
      <c r="CW726" s="44"/>
      <c r="CX726" s="44"/>
      <c r="CY726" s="44"/>
      <c r="CZ726" s="44"/>
      <c r="DA726" s="44"/>
      <c r="DB726" s="44"/>
      <c r="DC726" s="44"/>
      <c r="DD726" s="44"/>
      <c r="DE726" s="44"/>
      <c r="DF726" s="44"/>
      <c r="DG726" s="44"/>
      <c r="DH726" s="44"/>
      <c r="DI726" s="44"/>
      <c r="DJ726" s="44"/>
      <c r="DK726" s="44"/>
      <c r="DL726" s="44"/>
      <c r="DM726" s="44"/>
      <c r="DN726" s="44"/>
      <c r="DO726" s="44"/>
      <c r="DP726" s="44"/>
      <c r="DQ726" s="44"/>
      <c r="DR726" s="44"/>
      <c r="DS726" s="44"/>
      <c r="DT726" s="44"/>
      <c r="DU726" s="44"/>
      <c r="DV726" s="44"/>
      <c r="DW726" s="44"/>
      <c r="DX726" s="44"/>
      <c r="DY726" s="44"/>
      <c r="DZ726" s="44"/>
      <c r="EA726" s="44"/>
      <c r="EB726" s="44"/>
      <c r="EC726" s="44"/>
      <c r="ED726" s="44"/>
      <c r="EE726" s="44"/>
      <c r="EF726" s="44"/>
    </row>
    <row r="727" spans="1:136" ht="15">
      <c r="A727" s="10"/>
      <c r="B727" s="10"/>
      <c r="C727" s="4"/>
      <c r="D727" s="4"/>
      <c r="E727" s="4"/>
      <c r="F727" s="4"/>
      <c r="G727" s="4"/>
      <c r="H727" s="4"/>
      <c r="I727" s="4"/>
      <c r="J727" s="4"/>
      <c r="K727" s="4"/>
      <c r="L727" s="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  <c r="CO727" s="44"/>
      <c r="CP727" s="44"/>
      <c r="CQ727" s="44"/>
      <c r="CR727" s="44"/>
      <c r="CS727" s="44"/>
      <c r="CT727" s="44"/>
      <c r="CU727" s="44"/>
      <c r="CV727" s="44"/>
      <c r="CW727" s="44"/>
      <c r="CX727" s="44"/>
      <c r="CY727" s="44"/>
      <c r="CZ727" s="44"/>
      <c r="DA727" s="44"/>
      <c r="DB727" s="44"/>
      <c r="DC727" s="44"/>
      <c r="DD727" s="44"/>
      <c r="DE727" s="44"/>
      <c r="DF727" s="44"/>
      <c r="DG727" s="44"/>
      <c r="DH727" s="44"/>
      <c r="DI727" s="44"/>
      <c r="DJ727" s="44"/>
      <c r="DK727" s="44"/>
      <c r="DL727" s="44"/>
      <c r="DM727" s="44"/>
      <c r="DN727" s="44"/>
      <c r="DO727" s="44"/>
      <c r="DP727" s="44"/>
      <c r="DQ727" s="44"/>
      <c r="DR727" s="44"/>
      <c r="DS727" s="44"/>
      <c r="DT727" s="44"/>
      <c r="DU727" s="44"/>
      <c r="DV727" s="44"/>
      <c r="DW727" s="44"/>
      <c r="DX727" s="44"/>
      <c r="DY727" s="44"/>
      <c r="DZ727" s="44"/>
      <c r="EA727" s="44"/>
      <c r="EB727" s="44"/>
      <c r="EC727" s="44"/>
      <c r="ED727" s="44"/>
      <c r="EE727" s="44"/>
      <c r="EF727" s="44"/>
    </row>
    <row r="728" spans="1:136" ht="15">
      <c r="A728" s="10"/>
      <c r="B728" s="10"/>
      <c r="C728" s="4"/>
      <c r="D728" s="4"/>
      <c r="E728" s="4"/>
      <c r="F728" s="4"/>
      <c r="G728" s="4"/>
      <c r="H728" s="4"/>
      <c r="I728" s="4"/>
      <c r="J728" s="4"/>
      <c r="K728" s="4"/>
      <c r="L728" s="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44"/>
      <c r="CS728" s="44"/>
      <c r="CT728" s="44"/>
      <c r="CU728" s="44"/>
      <c r="CV728" s="44"/>
      <c r="CW728" s="44"/>
      <c r="CX728" s="44"/>
      <c r="CY728" s="44"/>
      <c r="CZ728" s="44"/>
      <c r="DA728" s="44"/>
      <c r="DB728" s="44"/>
      <c r="DC728" s="44"/>
      <c r="DD728" s="44"/>
      <c r="DE728" s="44"/>
      <c r="DF728" s="44"/>
      <c r="DG728" s="44"/>
      <c r="DH728" s="44"/>
      <c r="DI728" s="44"/>
      <c r="DJ728" s="44"/>
      <c r="DK728" s="44"/>
      <c r="DL728" s="44"/>
      <c r="DM728" s="44"/>
      <c r="DN728" s="44"/>
      <c r="DO728" s="44"/>
      <c r="DP728" s="44"/>
      <c r="DQ728" s="44"/>
      <c r="DR728" s="44"/>
      <c r="DS728" s="44"/>
      <c r="DT728" s="44"/>
      <c r="DU728" s="44"/>
      <c r="DV728" s="44"/>
      <c r="DW728" s="44"/>
      <c r="DX728" s="44"/>
      <c r="DY728" s="44"/>
      <c r="DZ728" s="44"/>
      <c r="EA728" s="44"/>
      <c r="EB728" s="44"/>
      <c r="EC728" s="44"/>
      <c r="ED728" s="44"/>
      <c r="EE728" s="44"/>
      <c r="EF728" s="44"/>
    </row>
    <row r="729" spans="1:136" ht="15">
      <c r="A729" s="10"/>
      <c r="B729" s="10"/>
      <c r="C729" s="4"/>
      <c r="D729" s="4"/>
      <c r="E729" s="4"/>
      <c r="F729" s="4"/>
      <c r="G729" s="4"/>
      <c r="H729" s="4"/>
      <c r="I729" s="4"/>
      <c r="J729" s="4"/>
      <c r="K729" s="4"/>
      <c r="L729" s="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  <c r="CO729" s="44"/>
      <c r="CP729" s="44"/>
      <c r="CQ729" s="44"/>
      <c r="CR729" s="44"/>
      <c r="CS729" s="44"/>
      <c r="CT729" s="44"/>
      <c r="CU729" s="44"/>
      <c r="CV729" s="44"/>
      <c r="CW729" s="44"/>
      <c r="CX729" s="44"/>
      <c r="CY729" s="44"/>
      <c r="CZ729" s="44"/>
      <c r="DA729" s="44"/>
      <c r="DB729" s="44"/>
      <c r="DC729" s="44"/>
      <c r="DD729" s="44"/>
      <c r="DE729" s="44"/>
      <c r="DF729" s="44"/>
      <c r="DG729" s="44"/>
      <c r="DH729" s="44"/>
      <c r="DI729" s="44"/>
      <c r="DJ729" s="44"/>
      <c r="DK729" s="44"/>
      <c r="DL729" s="44"/>
      <c r="DM729" s="44"/>
      <c r="DN729" s="44"/>
      <c r="DO729" s="44"/>
      <c r="DP729" s="44"/>
      <c r="DQ729" s="44"/>
      <c r="DR729" s="44"/>
      <c r="DS729" s="44"/>
      <c r="DT729" s="44"/>
      <c r="DU729" s="44"/>
      <c r="DV729" s="44"/>
      <c r="DW729" s="44"/>
      <c r="DX729" s="44"/>
      <c r="DY729" s="44"/>
      <c r="DZ729" s="44"/>
      <c r="EA729" s="44"/>
      <c r="EB729" s="44"/>
      <c r="EC729" s="44"/>
      <c r="ED729" s="44"/>
      <c r="EE729" s="44"/>
      <c r="EF729" s="44"/>
    </row>
    <row r="730" spans="1:136" ht="15">
      <c r="A730" s="10"/>
      <c r="B730" s="15"/>
      <c r="C730" s="32"/>
      <c r="D730" s="32"/>
      <c r="E730" s="32"/>
      <c r="F730" s="32"/>
      <c r="G730" s="32"/>
      <c r="H730" s="32"/>
      <c r="I730" s="32"/>
      <c r="J730" s="32"/>
      <c r="K730" s="32"/>
      <c r="L730" s="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44"/>
      <c r="CS730" s="44"/>
      <c r="CT730" s="44"/>
      <c r="CU730" s="44"/>
      <c r="CV730" s="44"/>
      <c r="CW730" s="44"/>
      <c r="CX730" s="44"/>
      <c r="CY730" s="44"/>
      <c r="CZ730" s="44"/>
      <c r="DA730" s="44"/>
      <c r="DB730" s="44"/>
      <c r="DC730" s="44"/>
      <c r="DD730" s="44"/>
      <c r="DE730" s="44"/>
      <c r="DF730" s="44"/>
      <c r="DG730" s="44"/>
      <c r="DH730" s="44"/>
      <c r="DI730" s="44"/>
      <c r="DJ730" s="44"/>
      <c r="DK730" s="44"/>
      <c r="DL730" s="44"/>
      <c r="DM730" s="44"/>
      <c r="DN730" s="44"/>
      <c r="DO730" s="44"/>
      <c r="DP730" s="44"/>
      <c r="DQ730" s="44"/>
      <c r="DR730" s="44"/>
      <c r="DS730" s="44"/>
      <c r="DT730" s="44"/>
      <c r="DU730" s="44"/>
      <c r="DV730" s="44"/>
      <c r="DW730" s="44"/>
      <c r="DX730" s="44"/>
      <c r="DY730" s="44"/>
      <c r="DZ730" s="44"/>
      <c r="EA730" s="44"/>
      <c r="EB730" s="44"/>
      <c r="EC730" s="44"/>
      <c r="ED730" s="44"/>
      <c r="EE730" s="44"/>
      <c r="EF730" s="44"/>
    </row>
    <row r="731" spans="1:136" s="26" customFormat="1" ht="15">
      <c r="A731" s="10"/>
      <c r="B731" s="10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"/>
      <c r="N731" s="44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</row>
    <row r="732" spans="1:136" ht="15">
      <c r="A732" s="10"/>
      <c r="B732" s="10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26"/>
      <c r="N732" s="53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  <c r="CO732" s="44"/>
      <c r="CP732" s="44"/>
      <c r="CQ732" s="44"/>
      <c r="CR732" s="44"/>
      <c r="CS732" s="44"/>
      <c r="CT732" s="44"/>
      <c r="CU732" s="44"/>
      <c r="CV732" s="44"/>
      <c r="CW732" s="44"/>
      <c r="CX732" s="44"/>
      <c r="CY732" s="44"/>
      <c r="CZ732" s="44"/>
      <c r="DA732" s="44"/>
      <c r="DB732" s="44"/>
      <c r="DC732" s="44"/>
      <c r="DD732" s="44"/>
      <c r="DE732" s="44"/>
      <c r="DF732" s="44"/>
      <c r="DG732" s="44"/>
      <c r="DH732" s="44"/>
      <c r="DI732" s="44"/>
      <c r="DJ732" s="44"/>
      <c r="DK732" s="44"/>
      <c r="DL732" s="44"/>
      <c r="DM732" s="44"/>
      <c r="DN732" s="44"/>
      <c r="DO732" s="44"/>
      <c r="DP732" s="44"/>
      <c r="DQ732" s="44"/>
      <c r="DR732" s="44"/>
      <c r="DS732" s="44"/>
      <c r="DT732" s="44"/>
      <c r="DU732" s="44"/>
      <c r="DV732" s="44"/>
      <c r="DW732" s="44"/>
      <c r="DX732" s="44"/>
      <c r="DY732" s="44"/>
      <c r="DZ732" s="44"/>
      <c r="EA732" s="44"/>
      <c r="EB732" s="44"/>
      <c r="EC732" s="44"/>
      <c r="ED732" s="44"/>
      <c r="EE732" s="44"/>
      <c r="EF732" s="44"/>
    </row>
    <row r="733" spans="1:136" ht="15">
      <c r="A733" s="10"/>
      <c r="B733" s="10"/>
      <c r="C733" s="4"/>
      <c r="D733" s="4"/>
      <c r="E733" s="4"/>
      <c r="F733" s="4"/>
      <c r="G733" s="4"/>
      <c r="H733" s="4"/>
      <c r="I733" s="4"/>
      <c r="J733" s="4"/>
      <c r="K733" s="4"/>
      <c r="L733" s="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  <c r="CO733" s="44"/>
      <c r="CP733" s="44"/>
      <c r="CQ733" s="44"/>
      <c r="CR733" s="44"/>
      <c r="CS733" s="44"/>
      <c r="CT733" s="44"/>
      <c r="CU733" s="44"/>
      <c r="CV733" s="44"/>
      <c r="CW733" s="44"/>
      <c r="CX733" s="44"/>
      <c r="CY733" s="44"/>
      <c r="CZ733" s="44"/>
      <c r="DA733" s="44"/>
      <c r="DB733" s="44"/>
      <c r="DC733" s="44"/>
      <c r="DD733" s="44"/>
      <c r="DE733" s="44"/>
      <c r="DF733" s="44"/>
      <c r="DG733" s="44"/>
      <c r="DH733" s="44"/>
      <c r="DI733" s="44"/>
      <c r="DJ733" s="44"/>
      <c r="DK733" s="44"/>
      <c r="DL733" s="44"/>
      <c r="DM733" s="44"/>
      <c r="DN733" s="44"/>
      <c r="DO733" s="44"/>
      <c r="DP733" s="44"/>
      <c r="DQ733" s="44"/>
      <c r="DR733" s="44"/>
      <c r="DS733" s="44"/>
      <c r="DT733" s="44"/>
      <c r="DU733" s="44"/>
      <c r="DV733" s="44"/>
      <c r="DW733" s="44"/>
      <c r="DX733" s="44"/>
      <c r="DY733" s="44"/>
      <c r="DZ733" s="44"/>
      <c r="EA733" s="44"/>
      <c r="EB733" s="44"/>
      <c r="EC733" s="44"/>
      <c r="ED733" s="44"/>
      <c r="EE733" s="44"/>
      <c r="EF733" s="44"/>
    </row>
    <row r="734" spans="1:136" ht="15">
      <c r="A734" s="48"/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  <c r="CO734" s="44"/>
      <c r="CP734" s="44"/>
      <c r="CQ734" s="44"/>
      <c r="CR734" s="44"/>
      <c r="CS734" s="44"/>
      <c r="CT734" s="44"/>
      <c r="CU734" s="44"/>
      <c r="CV734" s="44"/>
      <c r="CW734" s="44"/>
      <c r="CX734" s="44"/>
      <c r="CY734" s="44"/>
      <c r="CZ734" s="44"/>
      <c r="DA734" s="44"/>
      <c r="DB734" s="44"/>
      <c r="DC734" s="44"/>
      <c r="DD734" s="44"/>
      <c r="DE734" s="44"/>
      <c r="DF734" s="44"/>
      <c r="DG734" s="44"/>
      <c r="DH734" s="44"/>
      <c r="DI734" s="44"/>
      <c r="DJ734" s="44"/>
      <c r="DK734" s="44"/>
      <c r="DL734" s="44"/>
      <c r="DM734" s="44"/>
      <c r="DN734" s="44"/>
      <c r="DO734" s="44"/>
      <c r="DP734" s="44"/>
      <c r="DQ734" s="44"/>
      <c r="DR734" s="44"/>
      <c r="DS734" s="44"/>
      <c r="DT734" s="44"/>
      <c r="DU734" s="44"/>
      <c r="DV734" s="44"/>
      <c r="DW734" s="44"/>
      <c r="DX734" s="44"/>
      <c r="DY734" s="44"/>
      <c r="DZ734" s="44"/>
      <c r="EA734" s="44"/>
      <c r="EB734" s="44"/>
      <c r="EC734" s="44"/>
      <c r="ED734" s="44"/>
      <c r="EE734" s="44"/>
      <c r="EF734" s="44"/>
    </row>
    <row r="735" spans="1:136" ht="15">
      <c r="A735" s="10"/>
      <c r="B735" s="10"/>
      <c r="C735" s="4"/>
      <c r="D735" s="4"/>
      <c r="E735" s="4"/>
      <c r="F735" s="4"/>
      <c r="G735" s="4"/>
      <c r="H735" s="4"/>
      <c r="I735" s="4"/>
      <c r="J735" s="4"/>
      <c r="K735" s="4"/>
      <c r="L735" s="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  <c r="CO735" s="44"/>
      <c r="CP735" s="44"/>
      <c r="CQ735" s="44"/>
      <c r="CR735" s="44"/>
      <c r="CS735" s="44"/>
      <c r="CT735" s="44"/>
      <c r="CU735" s="44"/>
      <c r="CV735" s="44"/>
      <c r="CW735" s="44"/>
      <c r="CX735" s="44"/>
      <c r="CY735" s="44"/>
      <c r="CZ735" s="44"/>
      <c r="DA735" s="44"/>
      <c r="DB735" s="44"/>
      <c r="DC735" s="44"/>
      <c r="DD735" s="44"/>
      <c r="DE735" s="44"/>
      <c r="DF735" s="44"/>
      <c r="DG735" s="44"/>
      <c r="DH735" s="44"/>
      <c r="DI735" s="44"/>
      <c r="DJ735" s="44"/>
      <c r="DK735" s="44"/>
      <c r="DL735" s="44"/>
      <c r="DM735" s="44"/>
      <c r="DN735" s="44"/>
      <c r="DO735" s="44"/>
      <c r="DP735" s="44"/>
      <c r="DQ735" s="44"/>
      <c r="DR735" s="44"/>
      <c r="DS735" s="44"/>
      <c r="DT735" s="44"/>
      <c r="DU735" s="44"/>
      <c r="DV735" s="44"/>
      <c r="DW735" s="44"/>
      <c r="DX735" s="44"/>
      <c r="DY735" s="44"/>
      <c r="DZ735" s="44"/>
      <c r="EA735" s="44"/>
      <c r="EB735" s="44"/>
      <c r="EC735" s="44"/>
      <c r="ED735" s="44"/>
      <c r="EE735" s="44"/>
      <c r="EF735" s="44"/>
    </row>
    <row r="736" spans="1:136" ht="15" customHeight="1">
      <c r="A736" s="10"/>
      <c r="B736" s="10"/>
      <c r="C736" s="4"/>
      <c r="D736" s="4"/>
      <c r="E736" s="4"/>
      <c r="F736" s="4"/>
      <c r="G736" s="4"/>
      <c r="H736" s="4"/>
      <c r="I736" s="4"/>
      <c r="J736" s="4"/>
      <c r="K736" s="4"/>
      <c r="L736" s="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44"/>
      <c r="CS736" s="44"/>
      <c r="CT736" s="44"/>
      <c r="CU736" s="44"/>
      <c r="CV736" s="44"/>
      <c r="CW736" s="44"/>
      <c r="CX736" s="44"/>
      <c r="CY736" s="44"/>
      <c r="CZ736" s="44"/>
      <c r="DA736" s="44"/>
      <c r="DB736" s="44"/>
      <c r="DC736" s="44"/>
      <c r="DD736" s="44"/>
      <c r="DE736" s="44"/>
      <c r="DF736" s="44"/>
      <c r="DG736" s="44"/>
      <c r="DH736" s="44"/>
      <c r="DI736" s="44"/>
      <c r="DJ736" s="44"/>
      <c r="DK736" s="44"/>
      <c r="DL736" s="44"/>
      <c r="DM736" s="44"/>
      <c r="DN736" s="44"/>
      <c r="DO736" s="44"/>
      <c r="DP736" s="44"/>
      <c r="DQ736" s="44"/>
      <c r="DR736" s="44"/>
      <c r="DS736" s="44"/>
      <c r="DT736" s="44"/>
      <c r="DU736" s="44"/>
      <c r="DV736" s="44"/>
      <c r="DW736" s="44"/>
      <c r="DX736" s="44"/>
      <c r="DY736" s="44"/>
      <c r="DZ736" s="44"/>
      <c r="EA736" s="44"/>
      <c r="EB736" s="44"/>
      <c r="EC736" s="44"/>
      <c r="ED736" s="44"/>
      <c r="EE736" s="44"/>
      <c r="EF736" s="44"/>
    </row>
    <row r="737" spans="1:136" ht="15">
      <c r="A737" s="10"/>
      <c r="B737" s="10"/>
      <c r="C737" s="4"/>
      <c r="D737" s="4"/>
      <c r="E737" s="4"/>
      <c r="F737" s="4"/>
      <c r="G737" s="4"/>
      <c r="H737" s="4"/>
      <c r="I737" s="4"/>
      <c r="J737" s="4"/>
      <c r="K737" s="4"/>
      <c r="L737" s="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  <c r="CO737" s="44"/>
      <c r="CP737" s="44"/>
      <c r="CQ737" s="44"/>
      <c r="CR737" s="44"/>
      <c r="CS737" s="44"/>
      <c r="CT737" s="44"/>
      <c r="CU737" s="44"/>
      <c r="CV737" s="44"/>
      <c r="CW737" s="44"/>
      <c r="CX737" s="44"/>
      <c r="CY737" s="44"/>
      <c r="CZ737" s="44"/>
      <c r="DA737" s="44"/>
      <c r="DB737" s="44"/>
      <c r="DC737" s="44"/>
      <c r="DD737" s="44"/>
      <c r="DE737" s="44"/>
      <c r="DF737" s="44"/>
      <c r="DG737" s="44"/>
      <c r="DH737" s="44"/>
      <c r="DI737" s="44"/>
      <c r="DJ737" s="44"/>
      <c r="DK737" s="44"/>
      <c r="DL737" s="44"/>
      <c r="DM737" s="44"/>
      <c r="DN737" s="44"/>
      <c r="DO737" s="44"/>
      <c r="DP737" s="44"/>
      <c r="DQ737" s="44"/>
      <c r="DR737" s="44"/>
      <c r="DS737" s="44"/>
      <c r="DT737" s="44"/>
      <c r="DU737" s="44"/>
      <c r="DV737" s="44"/>
      <c r="DW737" s="44"/>
      <c r="DX737" s="44"/>
      <c r="DY737" s="44"/>
      <c r="DZ737" s="44"/>
      <c r="EA737" s="44"/>
      <c r="EB737" s="44"/>
      <c r="EC737" s="44"/>
      <c r="ED737" s="44"/>
      <c r="EE737" s="44"/>
      <c r="EF737" s="44"/>
    </row>
    <row r="738" spans="1:136" ht="15">
      <c r="A738" s="10"/>
      <c r="B738" s="10"/>
      <c r="C738" s="4"/>
      <c r="D738" s="4"/>
      <c r="E738" s="4"/>
      <c r="F738" s="4"/>
      <c r="G738" s="4"/>
      <c r="H738" s="4"/>
      <c r="I738" s="4"/>
      <c r="J738" s="4"/>
      <c r="K738" s="4"/>
      <c r="L738" s="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  <c r="CO738" s="44"/>
      <c r="CP738" s="44"/>
      <c r="CQ738" s="44"/>
      <c r="CR738" s="44"/>
      <c r="CS738" s="44"/>
      <c r="CT738" s="44"/>
      <c r="CU738" s="44"/>
      <c r="CV738" s="44"/>
      <c r="CW738" s="44"/>
      <c r="CX738" s="44"/>
      <c r="CY738" s="44"/>
      <c r="CZ738" s="44"/>
      <c r="DA738" s="44"/>
      <c r="DB738" s="44"/>
      <c r="DC738" s="44"/>
      <c r="DD738" s="44"/>
      <c r="DE738" s="44"/>
      <c r="DF738" s="44"/>
      <c r="DG738" s="44"/>
      <c r="DH738" s="44"/>
      <c r="DI738" s="44"/>
      <c r="DJ738" s="44"/>
      <c r="DK738" s="44"/>
      <c r="DL738" s="44"/>
      <c r="DM738" s="44"/>
      <c r="DN738" s="44"/>
      <c r="DO738" s="44"/>
      <c r="DP738" s="44"/>
      <c r="DQ738" s="44"/>
      <c r="DR738" s="44"/>
      <c r="DS738" s="44"/>
      <c r="DT738" s="44"/>
      <c r="DU738" s="44"/>
      <c r="DV738" s="44"/>
      <c r="DW738" s="44"/>
      <c r="DX738" s="44"/>
      <c r="DY738" s="44"/>
      <c r="DZ738" s="44"/>
      <c r="EA738" s="44"/>
      <c r="EB738" s="44"/>
      <c r="EC738" s="44"/>
      <c r="ED738" s="44"/>
      <c r="EE738" s="44"/>
      <c r="EF738" s="44"/>
    </row>
    <row r="739" spans="1:136" ht="15">
      <c r="A739" s="10"/>
      <c r="B739" s="10"/>
      <c r="C739" s="4"/>
      <c r="D739" s="4"/>
      <c r="E739" s="4"/>
      <c r="F739" s="4"/>
      <c r="G739" s="4"/>
      <c r="H739" s="4"/>
      <c r="I739" s="4"/>
      <c r="J739" s="4"/>
      <c r="K739" s="4"/>
      <c r="L739" s="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  <c r="CO739" s="44"/>
      <c r="CP739" s="44"/>
      <c r="CQ739" s="44"/>
      <c r="CR739" s="44"/>
      <c r="CS739" s="44"/>
      <c r="CT739" s="44"/>
      <c r="CU739" s="44"/>
      <c r="CV739" s="44"/>
      <c r="CW739" s="44"/>
      <c r="CX739" s="44"/>
      <c r="CY739" s="44"/>
      <c r="CZ739" s="44"/>
      <c r="DA739" s="44"/>
      <c r="DB739" s="44"/>
      <c r="DC739" s="44"/>
      <c r="DD739" s="44"/>
      <c r="DE739" s="44"/>
      <c r="DF739" s="44"/>
      <c r="DG739" s="44"/>
      <c r="DH739" s="44"/>
      <c r="DI739" s="44"/>
      <c r="DJ739" s="44"/>
      <c r="DK739" s="44"/>
      <c r="DL739" s="44"/>
      <c r="DM739" s="44"/>
      <c r="DN739" s="44"/>
      <c r="DO739" s="44"/>
      <c r="DP739" s="44"/>
      <c r="DQ739" s="44"/>
      <c r="DR739" s="44"/>
      <c r="DS739" s="44"/>
      <c r="DT739" s="44"/>
      <c r="DU739" s="44"/>
      <c r="DV739" s="44"/>
      <c r="DW739" s="44"/>
      <c r="DX739" s="44"/>
      <c r="DY739" s="44"/>
      <c r="DZ739" s="44"/>
      <c r="EA739" s="44"/>
      <c r="EB739" s="44"/>
      <c r="EC739" s="44"/>
      <c r="ED739" s="44"/>
      <c r="EE739" s="44"/>
      <c r="EF739" s="44"/>
    </row>
    <row r="740" spans="1:136" ht="15">
      <c r="A740" s="10"/>
      <c r="B740" s="15"/>
      <c r="C740" s="4"/>
      <c r="D740" s="4"/>
      <c r="E740" s="4"/>
      <c r="F740" s="4"/>
      <c r="G740" s="4"/>
      <c r="H740" s="4"/>
      <c r="I740" s="4"/>
      <c r="J740" s="4"/>
      <c r="K740" s="4"/>
      <c r="L740" s="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  <c r="CO740" s="44"/>
      <c r="CP740" s="44"/>
      <c r="CQ740" s="44"/>
      <c r="CR740" s="44"/>
      <c r="CS740" s="44"/>
      <c r="CT740" s="44"/>
      <c r="CU740" s="44"/>
      <c r="CV740" s="44"/>
      <c r="CW740" s="44"/>
      <c r="CX740" s="44"/>
      <c r="CY740" s="44"/>
      <c r="CZ740" s="44"/>
      <c r="DA740" s="44"/>
      <c r="DB740" s="44"/>
      <c r="DC740" s="44"/>
      <c r="DD740" s="44"/>
      <c r="DE740" s="44"/>
      <c r="DF740" s="44"/>
      <c r="DG740" s="44"/>
      <c r="DH740" s="44"/>
      <c r="DI740" s="44"/>
      <c r="DJ740" s="44"/>
      <c r="DK740" s="44"/>
      <c r="DL740" s="44"/>
      <c r="DM740" s="44"/>
      <c r="DN740" s="44"/>
      <c r="DO740" s="44"/>
      <c r="DP740" s="44"/>
      <c r="DQ740" s="44"/>
      <c r="DR740" s="44"/>
      <c r="DS740" s="44"/>
      <c r="DT740" s="44"/>
      <c r="DU740" s="44"/>
      <c r="DV740" s="44"/>
      <c r="DW740" s="44"/>
      <c r="DX740" s="44"/>
      <c r="DY740" s="44"/>
      <c r="DZ740" s="44"/>
      <c r="EA740" s="44"/>
      <c r="EB740" s="44"/>
      <c r="EC740" s="44"/>
      <c r="ED740" s="44"/>
      <c r="EE740" s="44"/>
      <c r="EF740" s="44"/>
    </row>
    <row r="741" spans="1:136" ht="15">
      <c r="A741" s="25"/>
      <c r="B741" s="10"/>
      <c r="C741" s="4"/>
      <c r="D741" s="4"/>
      <c r="E741" s="4"/>
      <c r="F741" s="4"/>
      <c r="G741" s="4"/>
      <c r="H741" s="4"/>
      <c r="I741" s="4"/>
      <c r="J741" s="4"/>
      <c r="K741" s="4"/>
      <c r="L741" s="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  <c r="DC741" s="44"/>
      <c r="DD741" s="44"/>
      <c r="DE741" s="44"/>
      <c r="DF741" s="44"/>
      <c r="DG741" s="44"/>
      <c r="DH741" s="44"/>
      <c r="DI741" s="44"/>
      <c r="DJ741" s="44"/>
      <c r="DK741" s="44"/>
      <c r="DL741" s="44"/>
      <c r="DM741" s="44"/>
      <c r="DN741" s="44"/>
      <c r="DO741" s="44"/>
      <c r="DP741" s="44"/>
      <c r="DQ741" s="44"/>
      <c r="DR741" s="44"/>
      <c r="DS741" s="44"/>
      <c r="DT741" s="44"/>
      <c r="DU741" s="44"/>
      <c r="DV741" s="44"/>
      <c r="DW741" s="44"/>
      <c r="DX741" s="44"/>
      <c r="DY741" s="44"/>
      <c r="DZ741" s="44"/>
      <c r="EA741" s="44"/>
      <c r="EB741" s="44"/>
      <c r="EC741" s="44"/>
      <c r="ED741" s="44"/>
      <c r="EE741" s="44"/>
      <c r="EF741" s="44"/>
    </row>
    <row r="742" spans="1:136" ht="15">
      <c r="A742" s="10"/>
      <c r="B742" s="10"/>
      <c r="C742" s="4"/>
      <c r="D742" s="4"/>
      <c r="E742" s="4"/>
      <c r="F742" s="4"/>
      <c r="G742" s="4"/>
      <c r="H742" s="4"/>
      <c r="I742" s="4"/>
      <c r="J742" s="4"/>
      <c r="K742" s="4"/>
      <c r="L742" s="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  <c r="CO742" s="44"/>
      <c r="CP742" s="44"/>
      <c r="CQ742" s="44"/>
      <c r="CR742" s="44"/>
      <c r="CS742" s="44"/>
      <c r="CT742" s="44"/>
      <c r="CU742" s="44"/>
      <c r="CV742" s="44"/>
      <c r="CW742" s="44"/>
      <c r="CX742" s="44"/>
      <c r="CY742" s="44"/>
      <c r="CZ742" s="44"/>
      <c r="DA742" s="44"/>
      <c r="DB742" s="44"/>
      <c r="DC742" s="44"/>
      <c r="DD742" s="44"/>
      <c r="DE742" s="44"/>
      <c r="DF742" s="44"/>
      <c r="DG742" s="44"/>
      <c r="DH742" s="44"/>
      <c r="DI742" s="44"/>
      <c r="DJ742" s="44"/>
      <c r="DK742" s="44"/>
      <c r="DL742" s="44"/>
      <c r="DM742" s="44"/>
      <c r="DN742" s="44"/>
      <c r="DO742" s="44"/>
      <c r="DP742" s="44"/>
      <c r="DQ742" s="44"/>
      <c r="DR742" s="44"/>
      <c r="DS742" s="44"/>
      <c r="DT742" s="44"/>
      <c r="DU742" s="44"/>
      <c r="DV742" s="44"/>
      <c r="DW742" s="44"/>
      <c r="DX742" s="44"/>
      <c r="DY742" s="44"/>
      <c r="DZ742" s="44"/>
      <c r="EA742" s="44"/>
      <c r="EB742" s="44"/>
      <c r="EC742" s="44"/>
      <c r="ED742" s="44"/>
      <c r="EE742" s="44"/>
      <c r="EF742" s="44"/>
    </row>
    <row r="743" spans="1:136" ht="15">
      <c r="A743" s="10"/>
      <c r="B743" s="10"/>
      <c r="C743" s="4"/>
      <c r="D743" s="4"/>
      <c r="E743" s="4"/>
      <c r="F743" s="4"/>
      <c r="G743" s="4"/>
      <c r="H743" s="4"/>
      <c r="I743" s="4"/>
      <c r="J743" s="4"/>
      <c r="K743" s="4"/>
      <c r="L743" s="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  <c r="CO743" s="44"/>
      <c r="CP743" s="44"/>
      <c r="CQ743" s="44"/>
      <c r="CR743" s="44"/>
      <c r="CS743" s="44"/>
      <c r="CT743" s="44"/>
      <c r="CU743" s="44"/>
      <c r="CV743" s="44"/>
      <c r="CW743" s="44"/>
      <c r="CX743" s="44"/>
      <c r="CY743" s="44"/>
      <c r="CZ743" s="44"/>
      <c r="DA743" s="44"/>
      <c r="DB743" s="44"/>
      <c r="DC743" s="44"/>
      <c r="DD743" s="44"/>
      <c r="DE743" s="44"/>
      <c r="DF743" s="44"/>
      <c r="DG743" s="44"/>
      <c r="DH743" s="44"/>
      <c r="DI743" s="44"/>
      <c r="DJ743" s="44"/>
      <c r="DK743" s="44"/>
      <c r="DL743" s="44"/>
      <c r="DM743" s="44"/>
      <c r="DN743" s="44"/>
      <c r="DO743" s="44"/>
      <c r="DP743" s="44"/>
      <c r="DQ743" s="44"/>
      <c r="DR743" s="44"/>
      <c r="DS743" s="44"/>
      <c r="DT743" s="44"/>
      <c r="DU743" s="44"/>
      <c r="DV743" s="44"/>
      <c r="DW743" s="44"/>
      <c r="DX743" s="44"/>
      <c r="DY743" s="44"/>
      <c r="DZ743" s="44"/>
      <c r="EA743" s="44"/>
      <c r="EB743" s="44"/>
      <c r="EC743" s="44"/>
      <c r="ED743" s="44"/>
      <c r="EE743" s="44"/>
      <c r="EF743" s="44"/>
    </row>
    <row r="744" spans="1:136" ht="15">
      <c r="A744" s="10"/>
      <c r="B744" s="10"/>
      <c r="C744" s="4"/>
      <c r="D744" s="4"/>
      <c r="E744" s="4"/>
      <c r="F744" s="4"/>
      <c r="G744" s="4"/>
      <c r="H744" s="4"/>
      <c r="I744" s="4"/>
      <c r="J744" s="4"/>
      <c r="K744" s="4"/>
      <c r="L744" s="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  <c r="CO744" s="44"/>
      <c r="CP744" s="44"/>
      <c r="CQ744" s="44"/>
      <c r="CR744" s="44"/>
      <c r="CS744" s="44"/>
      <c r="CT744" s="44"/>
      <c r="CU744" s="44"/>
      <c r="CV744" s="44"/>
      <c r="CW744" s="44"/>
      <c r="CX744" s="44"/>
      <c r="CY744" s="44"/>
      <c r="CZ744" s="44"/>
      <c r="DA744" s="44"/>
      <c r="DB744" s="44"/>
      <c r="DC744" s="44"/>
      <c r="DD744" s="44"/>
      <c r="DE744" s="44"/>
      <c r="DF744" s="44"/>
      <c r="DG744" s="44"/>
      <c r="DH744" s="44"/>
      <c r="DI744" s="44"/>
      <c r="DJ744" s="44"/>
      <c r="DK744" s="44"/>
      <c r="DL744" s="44"/>
      <c r="DM744" s="44"/>
      <c r="DN744" s="44"/>
      <c r="DO744" s="44"/>
      <c r="DP744" s="44"/>
      <c r="DQ744" s="44"/>
      <c r="DR744" s="44"/>
      <c r="DS744" s="44"/>
      <c r="DT744" s="44"/>
      <c r="DU744" s="44"/>
      <c r="DV744" s="44"/>
      <c r="DW744" s="44"/>
      <c r="DX744" s="44"/>
      <c r="DY744" s="44"/>
      <c r="DZ744" s="44"/>
      <c r="EA744" s="44"/>
      <c r="EB744" s="44"/>
      <c r="EC744" s="44"/>
      <c r="ED744" s="44"/>
      <c r="EE744" s="44"/>
      <c r="EF744" s="44"/>
    </row>
    <row r="745" spans="1:136" s="26" customFormat="1" ht="15" customHeight="1">
      <c r="A745" s="10"/>
      <c r="B745" s="1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"/>
      <c r="N745" s="44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</row>
    <row r="746" spans="1:136" s="38" customFormat="1" ht="15">
      <c r="A746" s="10"/>
      <c r="B746" s="10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26"/>
      <c r="N746" s="53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  <c r="CO746" s="44"/>
      <c r="CP746" s="44"/>
      <c r="CQ746" s="44"/>
      <c r="CR746" s="44"/>
      <c r="CS746" s="44"/>
      <c r="CT746" s="44"/>
      <c r="CU746" s="44"/>
      <c r="CV746" s="44"/>
      <c r="CW746" s="44"/>
      <c r="CX746" s="44"/>
      <c r="CY746" s="44"/>
      <c r="CZ746" s="44"/>
      <c r="DA746" s="44"/>
      <c r="DB746" s="44"/>
      <c r="DC746" s="44"/>
      <c r="DD746" s="44"/>
      <c r="DE746" s="44"/>
      <c r="DF746" s="44"/>
      <c r="DG746" s="44"/>
      <c r="DH746" s="44"/>
      <c r="DI746" s="44"/>
      <c r="DJ746" s="44"/>
      <c r="DK746" s="44"/>
      <c r="DL746" s="44"/>
      <c r="DM746" s="44"/>
      <c r="DN746" s="44"/>
      <c r="DO746" s="44"/>
      <c r="DP746" s="44"/>
      <c r="DQ746" s="44"/>
      <c r="DR746" s="44"/>
      <c r="DS746" s="44"/>
      <c r="DT746" s="44"/>
      <c r="DU746" s="44"/>
      <c r="DV746" s="44"/>
      <c r="DW746" s="44"/>
      <c r="DX746" s="44"/>
      <c r="DY746" s="44"/>
      <c r="DZ746" s="44"/>
      <c r="EA746" s="44"/>
      <c r="EB746" s="44"/>
      <c r="EC746" s="44"/>
      <c r="ED746" s="44"/>
      <c r="EE746" s="44"/>
      <c r="EF746" s="44"/>
    </row>
    <row r="747" spans="1:136" ht="15" customHeight="1">
      <c r="A747" s="45"/>
      <c r="B747" s="45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  <c r="CW747" s="44"/>
      <c r="CX747" s="44"/>
      <c r="CY747" s="44"/>
      <c r="CZ747" s="44"/>
      <c r="DA747" s="44"/>
      <c r="DB747" s="44"/>
      <c r="DC747" s="44"/>
      <c r="DD747" s="44"/>
      <c r="DE747" s="44"/>
      <c r="DF747" s="44"/>
      <c r="DG747" s="44"/>
      <c r="DH747" s="44"/>
      <c r="DI747" s="44"/>
      <c r="DJ747" s="44"/>
      <c r="DK747" s="44"/>
      <c r="DL747" s="44"/>
      <c r="DM747" s="44"/>
      <c r="DN747" s="44"/>
      <c r="DO747" s="44"/>
      <c r="DP747" s="44"/>
      <c r="DQ747" s="44"/>
      <c r="DR747" s="44"/>
      <c r="DS747" s="44"/>
      <c r="DT747" s="44"/>
      <c r="DU747" s="44"/>
      <c r="DV747" s="44"/>
      <c r="DW747" s="44"/>
      <c r="DX747" s="44"/>
      <c r="DY747" s="44"/>
      <c r="DZ747" s="44"/>
      <c r="EA747" s="44"/>
      <c r="EB747" s="44"/>
      <c r="EC747" s="44"/>
      <c r="ED747" s="44"/>
      <c r="EE747" s="44"/>
      <c r="EF747" s="44"/>
    </row>
    <row r="748" spans="1:136" ht="15">
      <c r="A748" s="10"/>
      <c r="B748" s="10"/>
      <c r="C748" s="4"/>
      <c r="D748" s="4"/>
      <c r="E748" s="4"/>
      <c r="F748" s="4"/>
      <c r="G748" s="4"/>
      <c r="H748" s="4"/>
      <c r="I748" s="4"/>
      <c r="J748" s="4"/>
      <c r="K748" s="4"/>
      <c r="L748" s="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  <c r="CO748" s="44"/>
      <c r="CP748" s="44"/>
      <c r="CQ748" s="44"/>
      <c r="CR748" s="44"/>
      <c r="CS748" s="44"/>
      <c r="CT748" s="44"/>
      <c r="CU748" s="44"/>
      <c r="CV748" s="44"/>
      <c r="CW748" s="44"/>
      <c r="CX748" s="44"/>
      <c r="CY748" s="44"/>
      <c r="CZ748" s="44"/>
      <c r="DA748" s="44"/>
      <c r="DB748" s="44"/>
      <c r="DC748" s="44"/>
      <c r="DD748" s="44"/>
      <c r="DE748" s="44"/>
      <c r="DF748" s="44"/>
      <c r="DG748" s="44"/>
      <c r="DH748" s="44"/>
      <c r="DI748" s="44"/>
      <c r="DJ748" s="44"/>
      <c r="DK748" s="44"/>
      <c r="DL748" s="44"/>
      <c r="DM748" s="44"/>
      <c r="DN748" s="44"/>
      <c r="DO748" s="44"/>
      <c r="DP748" s="44"/>
      <c r="DQ748" s="44"/>
      <c r="DR748" s="44"/>
      <c r="DS748" s="44"/>
      <c r="DT748" s="44"/>
      <c r="DU748" s="44"/>
      <c r="DV748" s="44"/>
      <c r="DW748" s="44"/>
      <c r="DX748" s="44"/>
      <c r="DY748" s="44"/>
      <c r="DZ748" s="44"/>
      <c r="EA748" s="44"/>
      <c r="EB748" s="44"/>
      <c r="EC748" s="44"/>
      <c r="ED748" s="44"/>
      <c r="EE748" s="44"/>
      <c r="EF748" s="44"/>
    </row>
    <row r="749" spans="1:136" ht="15">
      <c r="A749" s="48"/>
      <c r="B749" s="48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  <c r="CO749" s="44"/>
      <c r="CP749" s="44"/>
      <c r="CQ749" s="44"/>
      <c r="CR749" s="44"/>
      <c r="CS749" s="44"/>
      <c r="CT749" s="44"/>
      <c r="CU749" s="44"/>
      <c r="CV749" s="44"/>
      <c r="CW749" s="44"/>
      <c r="CX749" s="44"/>
      <c r="CY749" s="44"/>
      <c r="CZ749" s="44"/>
      <c r="DA749" s="44"/>
      <c r="DB749" s="44"/>
      <c r="DC749" s="44"/>
      <c r="DD749" s="44"/>
      <c r="DE749" s="44"/>
      <c r="DF749" s="44"/>
      <c r="DG749" s="44"/>
      <c r="DH749" s="44"/>
      <c r="DI749" s="44"/>
      <c r="DJ749" s="44"/>
      <c r="DK749" s="44"/>
      <c r="DL749" s="44"/>
      <c r="DM749" s="44"/>
      <c r="DN749" s="44"/>
      <c r="DO749" s="44"/>
      <c r="DP749" s="44"/>
      <c r="DQ749" s="44"/>
      <c r="DR749" s="44"/>
      <c r="DS749" s="44"/>
      <c r="DT749" s="44"/>
      <c r="DU749" s="44"/>
      <c r="DV749" s="44"/>
      <c r="DW749" s="44"/>
      <c r="DX749" s="44"/>
      <c r="DY749" s="44"/>
      <c r="DZ749" s="44"/>
      <c r="EA749" s="44"/>
      <c r="EB749" s="44"/>
      <c r="EC749" s="44"/>
      <c r="ED749" s="44"/>
      <c r="EE749" s="44"/>
      <c r="EF749" s="44"/>
    </row>
    <row r="750" spans="1:136" ht="15">
      <c r="A750" s="10"/>
      <c r="B750" s="10"/>
      <c r="C750" s="4"/>
      <c r="D750" s="4"/>
      <c r="E750" s="4"/>
      <c r="F750" s="4"/>
      <c r="G750" s="4"/>
      <c r="H750" s="4"/>
      <c r="I750" s="4"/>
      <c r="J750" s="4"/>
      <c r="K750" s="4"/>
      <c r="L750" s="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  <c r="DC750" s="44"/>
      <c r="DD750" s="44"/>
      <c r="DE750" s="44"/>
      <c r="DF750" s="44"/>
      <c r="DG750" s="44"/>
      <c r="DH750" s="44"/>
      <c r="DI750" s="44"/>
      <c r="DJ750" s="44"/>
      <c r="DK750" s="44"/>
      <c r="DL750" s="44"/>
      <c r="DM750" s="44"/>
      <c r="DN750" s="44"/>
      <c r="DO750" s="44"/>
      <c r="DP750" s="44"/>
      <c r="DQ750" s="44"/>
      <c r="DR750" s="44"/>
      <c r="DS750" s="44"/>
      <c r="DT750" s="44"/>
      <c r="DU750" s="44"/>
      <c r="DV750" s="44"/>
      <c r="DW750" s="44"/>
      <c r="DX750" s="44"/>
      <c r="DY750" s="44"/>
      <c r="DZ750" s="44"/>
      <c r="EA750" s="44"/>
      <c r="EB750" s="44"/>
      <c r="EC750" s="44"/>
      <c r="ED750" s="44"/>
      <c r="EE750" s="44"/>
      <c r="EF750" s="44"/>
    </row>
    <row r="751" spans="1:136" ht="15" customHeight="1">
      <c r="A751" s="10"/>
      <c r="B751" s="10"/>
      <c r="C751" s="4"/>
      <c r="D751" s="4"/>
      <c r="E751" s="4"/>
      <c r="F751" s="4"/>
      <c r="G751" s="4"/>
      <c r="H751" s="4"/>
      <c r="I751" s="4"/>
      <c r="J751" s="4"/>
      <c r="K751" s="4"/>
      <c r="L751" s="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  <c r="CO751" s="44"/>
      <c r="CP751" s="44"/>
      <c r="CQ751" s="44"/>
      <c r="CR751" s="44"/>
      <c r="CS751" s="44"/>
      <c r="CT751" s="44"/>
      <c r="CU751" s="44"/>
      <c r="CV751" s="44"/>
      <c r="CW751" s="44"/>
      <c r="CX751" s="44"/>
      <c r="CY751" s="44"/>
      <c r="CZ751" s="44"/>
      <c r="DA751" s="44"/>
      <c r="DB751" s="44"/>
      <c r="DC751" s="44"/>
      <c r="DD751" s="44"/>
      <c r="DE751" s="44"/>
      <c r="DF751" s="44"/>
      <c r="DG751" s="44"/>
      <c r="DH751" s="44"/>
      <c r="DI751" s="44"/>
      <c r="DJ751" s="44"/>
      <c r="DK751" s="44"/>
      <c r="DL751" s="44"/>
      <c r="DM751" s="44"/>
      <c r="DN751" s="44"/>
      <c r="DO751" s="44"/>
      <c r="DP751" s="44"/>
      <c r="DQ751" s="44"/>
      <c r="DR751" s="44"/>
      <c r="DS751" s="44"/>
      <c r="DT751" s="44"/>
      <c r="DU751" s="44"/>
      <c r="DV751" s="44"/>
      <c r="DW751" s="44"/>
      <c r="DX751" s="44"/>
      <c r="DY751" s="44"/>
      <c r="DZ751" s="44"/>
      <c r="EA751" s="44"/>
      <c r="EB751" s="44"/>
      <c r="EC751" s="44"/>
      <c r="ED751" s="44"/>
      <c r="EE751" s="44"/>
      <c r="EF751" s="44"/>
    </row>
    <row r="752" spans="1:136" ht="15" customHeight="1">
      <c r="A752" s="10"/>
      <c r="B752" s="10"/>
      <c r="C752" s="4"/>
      <c r="D752" s="4"/>
      <c r="E752" s="4"/>
      <c r="F752" s="4"/>
      <c r="G752" s="4"/>
      <c r="H752" s="4"/>
      <c r="I752" s="4"/>
      <c r="J752" s="4"/>
      <c r="K752" s="4"/>
      <c r="L752" s="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  <c r="CO752" s="44"/>
      <c r="CP752" s="44"/>
      <c r="CQ752" s="44"/>
      <c r="CR752" s="44"/>
      <c r="CS752" s="44"/>
      <c r="CT752" s="44"/>
      <c r="CU752" s="44"/>
      <c r="CV752" s="44"/>
      <c r="CW752" s="44"/>
      <c r="CX752" s="44"/>
      <c r="CY752" s="44"/>
      <c r="CZ752" s="44"/>
      <c r="DA752" s="44"/>
      <c r="DB752" s="44"/>
      <c r="DC752" s="44"/>
      <c r="DD752" s="44"/>
      <c r="DE752" s="44"/>
      <c r="DF752" s="44"/>
      <c r="DG752" s="44"/>
      <c r="DH752" s="44"/>
      <c r="DI752" s="44"/>
      <c r="DJ752" s="44"/>
      <c r="DK752" s="44"/>
      <c r="DL752" s="44"/>
      <c r="DM752" s="44"/>
      <c r="DN752" s="44"/>
      <c r="DO752" s="44"/>
      <c r="DP752" s="44"/>
      <c r="DQ752" s="44"/>
      <c r="DR752" s="44"/>
      <c r="DS752" s="44"/>
      <c r="DT752" s="44"/>
      <c r="DU752" s="44"/>
      <c r="DV752" s="44"/>
      <c r="DW752" s="44"/>
      <c r="DX752" s="44"/>
      <c r="DY752" s="44"/>
      <c r="DZ752" s="44"/>
      <c r="EA752" s="44"/>
      <c r="EB752" s="44"/>
      <c r="EC752" s="44"/>
      <c r="ED752" s="44"/>
      <c r="EE752" s="44"/>
      <c r="EF752" s="44"/>
    </row>
    <row r="753" spans="1:136" ht="15">
      <c r="A753" s="10"/>
      <c r="B753" s="10"/>
      <c r="C753" s="4"/>
      <c r="D753" s="4"/>
      <c r="E753" s="4"/>
      <c r="F753" s="4"/>
      <c r="G753" s="4"/>
      <c r="H753" s="4"/>
      <c r="I753" s="4"/>
      <c r="J753" s="4"/>
      <c r="K753" s="4"/>
      <c r="L753" s="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  <c r="CO753" s="44"/>
      <c r="CP753" s="44"/>
      <c r="CQ753" s="44"/>
      <c r="CR753" s="44"/>
      <c r="CS753" s="44"/>
      <c r="CT753" s="44"/>
      <c r="CU753" s="44"/>
      <c r="CV753" s="44"/>
      <c r="CW753" s="44"/>
      <c r="CX753" s="44"/>
      <c r="CY753" s="44"/>
      <c r="CZ753" s="44"/>
      <c r="DA753" s="44"/>
      <c r="DB753" s="44"/>
      <c r="DC753" s="44"/>
      <c r="DD753" s="44"/>
      <c r="DE753" s="44"/>
      <c r="DF753" s="44"/>
      <c r="DG753" s="44"/>
      <c r="DH753" s="44"/>
      <c r="DI753" s="44"/>
      <c r="DJ753" s="44"/>
      <c r="DK753" s="44"/>
      <c r="DL753" s="44"/>
      <c r="DM753" s="44"/>
      <c r="DN753" s="44"/>
      <c r="DO753" s="44"/>
      <c r="DP753" s="44"/>
      <c r="DQ753" s="44"/>
      <c r="DR753" s="44"/>
      <c r="DS753" s="44"/>
      <c r="DT753" s="44"/>
      <c r="DU753" s="44"/>
      <c r="DV753" s="44"/>
      <c r="DW753" s="44"/>
      <c r="DX753" s="44"/>
      <c r="DY753" s="44"/>
      <c r="DZ753" s="44"/>
      <c r="EA753" s="44"/>
      <c r="EB753" s="44"/>
      <c r="EC753" s="44"/>
      <c r="ED753" s="44"/>
      <c r="EE753" s="44"/>
      <c r="EF753" s="44"/>
    </row>
    <row r="754" spans="1:136" ht="15">
      <c r="A754" s="10"/>
      <c r="B754" s="10"/>
      <c r="C754" s="4"/>
      <c r="D754" s="4"/>
      <c r="E754" s="4"/>
      <c r="F754" s="4"/>
      <c r="G754" s="4"/>
      <c r="H754" s="4"/>
      <c r="I754" s="4"/>
      <c r="J754" s="4"/>
      <c r="K754" s="4"/>
      <c r="L754" s="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  <c r="CO754" s="44"/>
      <c r="CP754" s="44"/>
      <c r="CQ754" s="44"/>
      <c r="CR754" s="44"/>
      <c r="CS754" s="44"/>
      <c r="CT754" s="44"/>
      <c r="CU754" s="44"/>
      <c r="CV754" s="44"/>
      <c r="CW754" s="44"/>
      <c r="CX754" s="44"/>
      <c r="CY754" s="44"/>
      <c r="CZ754" s="44"/>
      <c r="DA754" s="44"/>
      <c r="DB754" s="44"/>
      <c r="DC754" s="44"/>
      <c r="DD754" s="44"/>
      <c r="DE754" s="44"/>
      <c r="DF754" s="44"/>
      <c r="DG754" s="44"/>
      <c r="DH754" s="44"/>
      <c r="DI754" s="44"/>
      <c r="DJ754" s="44"/>
      <c r="DK754" s="44"/>
      <c r="DL754" s="44"/>
      <c r="DM754" s="44"/>
      <c r="DN754" s="44"/>
      <c r="DO754" s="44"/>
      <c r="DP754" s="44"/>
      <c r="DQ754" s="44"/>
      <c r="DR754" s="44"/>
      <c r="DS754" s="44"/>
      <c r="DT754" s="44"/>
      <c r="DU754" s="44"/>
      <c r="DV754" s="44"/>
      <c r="DW754" s="44"/>
      <c r="DX754" s="44"/>
      <c r="DY754" s="44"/>
      <c r="DZ754" s="44"/>
      <c r="EA754" s="44"/>
      <c r="EB754" s="44"/>
      <c r="EC754" s="44"/>
      <c r="ED754" s="44"/>
      <c r="EE754" s="44"/>
      <c r="EF754" s="44"/>
    </row>
    <row r="755" spans="1:136" ht="15">
      <c r="A755" s="10"/>
      <c r="B755" s="15"/>
      <c r="C755" s="4"/>
      <c r="D755" s="4"/>
      <c r="E755" s="4"/>
      <c r="F755" s="4"/>
      <c r="G755" s="4"/>
      <c r="H755" s="4"/>
      <c r="I755" s="4"/>
      <c r="J755" s="4"/>
      <c r="K755" s="4"/>
      <c r="L755" s="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  <c r="CO755" s="44"/>
      <c r="CP755" s="44"/>
      <c r="CQ755" s="44"/>
      <c r="CR755" s="44"/>
      <c r="CS755" s="44"/>
      <c r="CT755" s="44"/>
      <c r="CU755" s="44"/>
      <c r="CV755" s="44"/>
      <c r="CW755" s="44"/>
      <c r="CX755" s="44"/>
      <c r="CY755" s="44"/>
      <c r="CZ755" s="44"/>
      <c r="DA755" s="44"/>
      <c r="DB755" s="44"/>
      <c r="DC755" s="44"/>
      <c r="DD755" s="44"/>
      <c r="DE755" s="44"/>
      <c r="DF755" s="44"/>
      <c r="DG755" s="44"/>
      <c r="DH755" s="44"/>
      <c r="DI755" s="44"/>
      <c r="DJ755" s="44"/>
      <c r="DK755" s="44"/>
      <c r="DL755" s="44"/>
      <c r="DM755" s="44"/>
      <c r="DN755" s="44"/>
      <c r="DO755" s="44"/>
      <c r="DP755" s="44"/>
      <c r="DQ755" s="44"/>
      <c r="DR755" s="44"/>
      <c r="DS755" s="44"/>
      <c r="DT755" s="44"/>
      <c r="DU755" s="44"/>
      <c r="DV755" s="44"/>
      <c r="DW755" s="44"/>
      <c r="DX755" s="44"/>
      <c r="DY755" s="44"/>
      <c r="DZ755" s="44"/>
      <c r="EA755" s="44"/>
      <c r="EB755" s="44"/>
      <c r="EC755" s="44"/>
      <c r="ED755" s="44"/>
      <c r="EE755" s="44"/>
      <c r="EF755" s="44"/>
    </row>
    <row r="756" spans="1:136" ht="15">
      <c r="A756" s="10"/>
      <c r="B756" s="10"/>
      <c r="C756" s="4"/>
      <c r="D756" s="4"/>
      <c r="E756" s="4"/>
      <c r="F756" s="4"/>
      <c r="G756" s="4"/>
      <c r="H756" s="4"/>
      <c r="I756" s="4"/>
      <c r="J756" s="4"/>
      <c r="K756" s="4"/>
      <c r="L756" s="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  <c r="CO756" s="44"/>
      <c r="CP756" s="44"/>
      <c r="CQ756" s="44"/>
      <c r="CR756" s="44"/>
      <c r="CS756" s="44"/>
      <c r="CT756" s="44"/>
      <c r="CU756" s="44"/>
      <c r="CV756" s="44"/>
      <c r="CW756" s="44"/>
      <c r="CX756" s="44"/>
      <c r="CY756" s="44"/>
      <c r="CZ756" s="44"/>
      <c r="DA756" s="44"/>
      <c r="DB756" s="44"/>
      <c r="DC756" s="44"/>
      <c r="DD756" s="44"/>
      <c r="DE756" s="44"/>
      <c r="DF756" s="44"/>
      <c r="DG756" s="44"/>
      <c r="DH756" s="44"/>
      <c r="DI756" s="44"/>
      <c r="DJ756" s="44"/>
      <c r="DK756" s="44"/>
      <c r="DL756" s="44"/>
      <c r="DM756" s="44"/>
      <c r="DN756" s="44"/>
      <c r="DO756" s="44"/>
      <c r="DP756" s="44"/>
      <c r="DQ756" s="44"/>
      <c r="DR756" s="44"/>
      <c r="DS756" s="44"/>
      <c r="DT756" s="44"/>
      <c r="DU756" s="44"/>
      <c r="DV756" s="44"/>
      <c r="DW756" s="44"/>
      <c r="DX756" s="44"/>
      <c r="DY756" s="44"/>
      <c r="DZ756" s="44"/>
      <c r="EA756" s="44"/>
      <c r="EB756" s="44"/>
      <c r="EC756" s="44"/>
      <c r="ED756" s="44"/>
      <c r="EE756" s="44"/>
      <c r="EF756" s="44"/>
    </row>
    <row r="757" spans="1:136" ht="15">
      <c r="A757" s="10"/>
      <c r="B757" s="10"/>
      <c r="C757" s="4"/>
      <c r="D757" s="4"/>
      <c r="E757" s="4"/>
      <c r="F757" s="4"/>
      <c r="G757" s="4"/>
      <c r="H757" s="4"/>
      <c r="I757" s="4"/>
      <c r="J757" s="4"/>
      <c r="K757" s="4"/>
      <c r="L757" s="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  <c r="CO757" s="44"/>
      <c r="CP757" s="44"/>
      <c r="CQ757" s="44"/>
      <c r="CR757" s="44"/>
      <c r="CS757" s="44"/>
      <c r="CT757" s="44"/>
      <c r="CU757" s="44"/>
      <c r="CV757" s="44"/>
      <c r="CW757" s="44"/>
      <c r="CX757" s="44"/>
      <c r="CY757" s="44"/>
      <c r="CZ757" s="44"/>
      <c r="DA757" s="44"/>
      <c r="DB757" s="44"/>
      <c r="DC757" s="44"/>
      <c r="DD757" s="44"/>
      <c r="DE757" s="44"/>
      <c r="DF757" s="44"/>
      <c r="DG757" s="44"/>
      <c r="DH757" s="44"/>
      <c r="DI757" s="44"/>
      <c r="DJ757" s="44"/>
      <c r="DK757" s="44"/>
      <c r="DL757" s="44"/>
      <c r="DM757" s="44"/>
      <c r="DN757" s="44"/>
      <c r="DO757" s="44"/>
      <c r="DP757" s="44"/>
      <c r="DQ757" s="44"/>
      <c r="DR757" s="44"/>
      <c r="DS757" s="44"/>
      <c r="DT757" s="44"/>
      <c r="DU757" s="44"/>
      <c r="DV757" s="44"/>
      <c r="DW757" s="44"/>
      <c r="DX757" s="44"/>
      <c r="DY757" s="44"/>
      <c r="DZ757" s="44"/>
      <c r="EA757" s="44"/>
      <c r="EB757" s="44"/>
      <c r="EC757" s="44"/>
      <c r="ED757" s="44"/>
      <c r="EE757" s="44"/>
      <c r="EF757" s="44"/>
    </row>
    <row r="758" spans="1:136" ht="15">
      <c r="A758" s="21"/>
      <c r="B758" s="22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  <c r="CO758" s="44"/>
      <c r="CP758" s="44"/>
      <c r="CQ758" s="44"/>
      <c r="CR758" s="44"/>
      <c r="CS758" s="44"/>
      <c r="CT758" s="44"/>
      <c r="CU758" s="44"/>
      <c r="CV758" s="44"/>
      <c r="CW758" s="44"/>
      <c r="CX758" s="44"/>
      <c r="CY758" s="44"/>
      <c r="CZ758" s="44"/>
      <c r="DA758" s="44"/>
      <c r="DB758" s="44"/>
      <c r="DC758" s="44"/>
      <c r="DD758" s="44"/>
      <c r="DE758" s="44"/>
      <c r="DF758" s="44"/>
      <c r="DG758" s="44"/>
      <c r="DH758" s="44"/>
      <c r="DI758" s="44"/>
      <c r="DJ758" s="44"/>
      <c r="DK758" s="44"/>
      <c r="DL758" s="44"/>
      <c r="DM758" s="44"/>
      <c r="DN758" s="44"/>
      <c r="DO758" s="44"/>
      <c r="DP758" s="44"/>
      <c r="DQ758" s="44"/>
      <c r="DR758" s="44"/>
      <c r="DS758" s="44"/>
      <c r="DT758" s="44"/>
      <c r="DU758" s="44"/>
      <c r="DV758" s="44"/>
      <c r="DW758" s="44"/>
      <c r="DX758" s="44"/>
      <c r="DY758" s="44"/>
      <c r="DZ758" s="44"/>
      <c r="EA758" s="44"/>
      <c r="EB758" s="44"/>
      <c r="EC758" s="44"/>
      <c r="ED758" s="44"/>
      <c r="EE758" s="44"/>
      <c r="EF758" s="44"/>
    </row>
    <row r="759" spans="1:136" ht="15">
      <c r="A759" s="10"/>
      <c r="B759" s="15"/>
      <c r="C759" s="4"/>
      <c r="D759" s="4"/>
      <c r="E759" s="4"/>
      <c r="F759" s="4"/>
      <c r="G759" s="4"/>
      <c r="H759" s="4"/>
      <c r="I759" s="4"/>
      <c r="J759" s="4"/>
      <c r="K759" s="4"/>
      <c r="L759" s="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  <c r="CO759" s="44"/>
      <c r="CP759" s="44"/>
      <c r="CQ759" s="44"/>
      <c r="CR759" s="44"/>
      <c r="CS759" s="44"/>
      <c r="CT759" s="44"/>
      <c r="CU759" s="44"/>
      <c r="CV759" s="44"/>
      <c r="CW759" s="44"/>
      <c r="CX759" s="44"/>
      <c r="CY759" s="44"/>
      <c r="CZ759" s="44"/>
      <c r="DA759" s="44"/>
      <c r="DB759" s="44"/>
      <c r="DC759" s="44"/>
      <c r="DD759" s="44"/>
      <c r="DE759" s="44"/>
      <c r="DF759" s="44"/>
      <c r="DG759" s="44"/>
      <c r="DH759" s="44"/>
      <c r="DI759" s="44"/>
      <c r="DJ759" s="44"/>
      <c r="DK759" s="44"/>
      <c r="DL759" s="44"/>
      <c r="DM759" s="44"/>
      <c r="DN759" s="44"/>
      <c r="DO759" s="44"/>
      <c r="DP759" s="44"/>
      <c r="DQ759" s="44"/>
      <c r="DR759" s="44"/>
      <c r="DS759" s="44"/>
      <c r="DT759" s="44"/>
      <c r="DU759" s="44"/>
      <c r="DV759" s="44"/>
      <c r="DW759" s="44"/>
      <c r="DX759" s="44"/>
      <c r="DY759" s="44"/>
      <c r="DZ759" s="44"/>
      <c r="EA759" s="44"/>
      <c r="EB759" s="44"/>
      <c r="EC759" s="44"/>
      <c r="ED759" s="44"/>
      <c r="EE759" s="44"/>
      <c r="EF759" s="44"/>
    </row>
    <row r="760" spans="1:136" ht="15">
      <c r="A760" s="10"/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32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  <c r="CO760" s="44"/>
      <c r="CP760" s="44"/>
      <c r="CQ760" s="44"/>
      <c r="CR760" s="44"/>
      <c r="CS760" s="44"/>
      <c r="CT760" s="44"/>
      <c r="CU760" s="44"/>
      <c r="CV760" s="44"/>
      <c r="CW760" s="44"/>
      <c r="CX760" s="44"/>
      <c r="CY760" s="44"/>
      <c r="CZ760" s="44"/>
      <c r="DA760" s="44"/>
      <c r="DB760" s="44"/>
      <c r="DC760" s="44"/>
      <c r="DD760" s="44"/>
      <c r="DE760" s="44"/>
      <c r="DF760" s="44"/>
      <c r="DG760" s="44"/>
      <c r="DH760" s="44"/>
      <c r="DI760" s="44"/>
      <c r="DJ760" s="44"/>
      <c r="DK760" s="44"/>
      <c r="DL760" s="44"/>
      <c r="DM760" s="44"/>
      <c r="DN760" s="44"/>
      <c r="DO760" s="44"/>
      <c r="DP760" s="44"/>
      <c r="DQ760" s="44"/>
      <c r="DR760" s="44"/>
      <c r="DS760" s="44"/>
      <c r="DT760" s="44"/>
      <c r="DU760" s="44"/>
      <c r="DV760" s="44"/>
      <c r="DW760" s="44"/>
      <c r="DX760" s="44"/>
      <c r="DY760" s="44"/>
      <c r="DZ760" s="44"/>
      <c r="EA760" s="44"/>
      <c r="EB760" s="44"/>
      <c r="EC760" s="44"/>
      <c r="ED760" s="44"/>
      <c r="EE760" s="44"/>
      <c r="EF760" s="44"/>
    </row>
    <row r="761" spans="1:136" ht="15">
      <c r="A761" s="10"/>
      <c r="B761" s="15"/>
      <c r="C761" s="32"/>
      <c r="D761" s="32"/>
      <c r="E761" s="32"/>
      <c r="F761" s="32"/>
      <c r="G761" s="32"/>
      <c r="H761" s="32"/>
      <c r="I761" s="32"/>
      <c r="J761" s="32"/>
      <c r="K761" s="32"/>
      <c r="L761" s="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  <c r="CO761" s="44"/>
      <c r="CP761" s="44"/>
      <c r="CQ761" s="44"/>
      <c r="CR761" s="44"/>
      <c r="CS761" s="44"/>
      <c r="CT761" s="44"/>
      <c r="CU761" s="44"/>
      <c r="CV761" s="44"/>
      <c r="CW761" s="44"/>
      <c r="CX761" s="44"/>
      <c r="CY761" s="44"/>
      <c r="CZ761" s="44"/>
      <c r="DA761" s="44"/>
      <c r="DB761" s="44"/>
      <c r="DC761" s="44"/>
      <c r="DD761" s="44"/>
      <c r="DE761" s="44"/>
      <c r="DF761" s="44"/>
      <c r="DG761" s="44"/>
      <c r="DH761" s="44"/>
      <c r="DI761" s="44"/>
      <c r="DJ761" s="44"/>
      <c r="DK761" s="44"/>
      <c r="DL761" s="44"/>
      <c r="DM761" s="44"/>
      <c r="DN761" s="44"/>
      <c r="DO761" s="44"/>
      <c r="DP761" s="44"/>
      <c r="DQ761" s="44"/>
      <c r="DR761" s="44"/>
      <c r="DS761" s="44"/>
      <c r="DT761" s="44"/>
      <c r="DU761" s="44"/>
      <c r="DV761" s="44"/>
      <c r="DW761" s="44"/>
      <c r="DX761" s="44"/>
      <c r="DY761" s="44"/>
      <c r="DZ761" s="44"/>
      <c r="EA761" s="44"/>
      <c r="EB761" s="44"/>
      <c r="EC761" s="44"/>
      <c r="ED761" s="44"/>
      <c r="EE761" s="44"/>
      <c r="EF761" s="44"/>
    </row>
    <row r="762" spans="1:136" ht="15">
      <c r="A762" s="10"/>
      <c r="B762" s="10"/>
      <c r="C762" s="4"/>
      <c r="D762" s="4"/>
      <c r="E762" s="4"/>
      <c r="F762" s="4"/>
      <c r="G762" s="4"/>
      <c r="H762" s="4"/>
      <c r="I762" s="4"/>
      <c r="J762" s="4"/>
      <c r="K762" s="4"/>
      <c r="L762" s="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  <c r="CO762" s="44"/>
      <c r="CP762" s="44"/>
      <c r="CQ762" s="44"/>
      <c r="CR762" s="44"/>
      <c r="CS762" s="44"/>
      <c r="CT762" s="44"/>
      <c r="CU762" s="44"/>
      <c r="CV762" s="44"/>
      <c r="CW762" s="44"/>
      <c r="CX762" s="44"/>
      <c r="CY762" s="44"/>
      <c r="CZ762" s="44"/>
      <c r="DA762" s="44"/>
      <c r="DB762" s="44"/>
      <c r="DC762" s="44"/>
      <c r="DD762" s="44"/>
      <c r="DE762" s="44"/>
      <c r="DF762" s="44"/>
      <c r="DG762" s="44"/>
      <c r="DH762" s="44"/>
      <c r="DI762" s="44"/>
      <c r="DJ762" s="44"/>
      <c r="DK762" s="44"/>
      <c r="DL762" s="44"/>
      <c r="DM762" s="44"/>
      <c r="DN762" s="44"/>
      <c r="DO762" s="44"/>
      <c r="DP762" s="44"/>
      <c r="DQ762" s="44"/>
      <c r="DR762" s="44"/>
      <c r="DS762" s="44"/>
      <c r="DT762" s="44"/>
      <c r="DU762" s="44"/>
      <c r="DV762" s="44"/>
      <c r="DW762" s="44"/>
      <c r="DX762" s="44"/>
      <c r="DY762" s="44"/>
      <c r="DZ762" s="44"/>
      <c r="EA762" s="44"/>
      <c r="EB762" s="44"/>
      <c r="EC762" s="44"/>
      <c r="ED762" s="44"/>
      <c r="EE762" s="44"/>
      <c r="EF762" s="44"/>
    </row>
    <row r="763" spans="1:136" s="20" customFormat="1" ht="15">
      <c r="A763" s="10"/>
      <c r="B763" s="10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"/>
      <c r="N763" s="44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</row>
    <row r="764" spans="1:136" ht="15">
      <c r="A764" s="10"/>
      <c r="B764" s="10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20"/>
      <c r="N764" s="50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  <c r="CO764" s="44"/>
      <c r="CP764" s="44"/>
      <c r="CQ764" s="44"/>
      <c r="CR764" s="44"/>
      <c r="CS764" s="44"/>
      <c r="CT764" s="44"/>
      <c r="CU764" s="44"/>
      <c r="CV764" s="44"/>
      <c r="CW764" s="44"/>
      <c r="CX764" s="44"/>
      <c r="CY764" s="44"/>
      <c r="CZ764" s="44"/>
      <c r="DA764" s="44"/>
      <c r="DB764" s="44"/>
      <c r="DC764" s="44"/>
      <c r="DD764" s="44"/>
      <c r="DE764" s="44"/>
      <c r="DF764" s="44"/>
      <c r="DG764" s="44"/>
      <c r="DH764" s="44"/>
      <c r="DI764" s="44"/>
      <c r="DJ764" s="44"/>
      <c r="DK764" s="44"/>
      <c r="DL764" s="44"/>
      <c r="DM764" s="44"/>
      <c r="DN764" s="44"/>
      <c r="DO764" s="44"/>
      <c r="DP764" s="44"/>
      <c r="DQ764" s="44"/>
      <c r="DR764" s="44"/>
      <c r="DS764" s="44"/>
      <c r="DT764" s="44"/>
      <c r="DU764" s="44"/>
      <c r="DV764" s="44"/>
      <c r="DW764" s="44"/>
      <c r="DX764" s="44"/>
      <c r="DY764" s="44"/>
      <c r="DZ764" s="44"/>
      <c r="EA764" s="44"/>
      <c r="EB764" s="44"/>
      <c r="EC764" s="44"/>
      <c r="ED764" s="44"/>
      <c r="EE764" s="44"/>
      <c r="EF764" s="44"/>
    </row>
    <row r="765" spans="1:136" ht="15">
      <c r="A765" s="10"/>
      <c r="B765" s="10"/>
      <c r="C765" s="4"/>
      <c r="D765" s="4"/>
      <c r="E765" s="4"/>
      <c r="F765" s="4"/>
      <c r="G765" s="4"/>
      <c r="H765" s="4"/>
      <c r="I765" s="4"/>
      <c r="J765" s="4"/>
      <c r="K765" s="4"/>
      <c r="L765" s="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  <c r="CO765" s="44"/>
      <c r="CP765" s="44"/>
      <c r="CQ765" s="44"/>
      <c r="CR765" s="44"/>
      <c r="CS765" s="44"/>
      <c r="CT765" s="44"/>
      <c r="CU765" s="44"/>
      <c r="CV765" s="44"/>
      <c r="CW765" s="44"/>
      <c r="CX765" s="44"/>
      <c r="CY765" s="44"/>
      <c r="CZ765" s="44"/>
      <c r="DA765" s="44"/>
      <c r="DB765" s="44"/>
      <c r="DC765" s="44"/>
      <c r="DD765" s="44"/>
      <c r="DE765" s="44"/>
      <c r="DF765" s="44"/>
      <c r="DG765" s="44"/>
      <c r="DH765" s="44"/>
      <c r="DI765" s="44"/>
      <c r="DJ765" s="44"/>
      <c r="DK765" s="44"/>
      <c r="DL765" s="44"/>
      <c r="DM765" s="44"/>
      <c r="DN765" s="44"/>
      <c r="DO765" s="44"/>
      <c r="DP765" s="44"/>
      <c r="DQ765" s="44"/>
      <c r="DR765" s="44"/>
      <c r="DS765" s="44"/>
      <c r="DT765" s="44"/>
      <c r="DU765" s="44"/>
      <c r="DV765" s="44"/>
      <c r="DW765" s="44"/>
      <c r="DX765" s="44"/>
      <c r="DY765" s="44"/>
      <c r="DZ765" s="44"/>
      <c r="EA765" s="44"/>
      <c r="EB765" s="44"/>
      <c r="EC765" s="44"/>
      <c r="ED765" s="44"/>
      <c r="EE765" s="44"/>
      <c r="EF765" s="44"/>
    </row>
    <row r="766" spans="1:136" ht="15">
      <c r="A766" s="10"/>
      <c r="B766" s="10"/>
      <c r="C766" s="4"/>
      <c r="D766" s="4"/>
      <c r="E766" s="4"/>
      <c r="F766" s="4"/>
      <c r="G766" s="4"/>
      <c r="H766" s="4"/>
      <c r="I766" s="4"/>
      <c r="J766" s="4"/>
      <c r="K766" s="4"/>
      <c r="L766" s="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  <c r="CO766" s="44"/>
      <c r="CP766" s="44"/>
      <c r="CQ766" s="44"/>
      <c r="CR766" s="44"/>
      <c r="CS766" s="44"/>
      <c r="CT766" s="44"/>
      <c r="CU766" s="44"/>
      <c r="CV766" s="44"/>
      <c r="CW766" s="44"/>
      <c r="CX766" s="44"/>
      <c r="CY766" s="44"/>
      <c r="CZ766" s="44"/>
      <c r="DA766" s="44"/>
      <c r="DB766" s="44"/>
      <c r="DC766" s="44"/>
      <c r="DD766" s="44"/>
      <c r="DE766" s="44"/>
      <c r="DF766" s="44"/>
      <c r="DG766" s="44"/>
      <c r="DH766" s="44"/>
      <c r="DI766" s="44"/>
      <c r="DJ766" s="44"/>
      <c r="DK766" s="44"/>
      <c r="DL766" s="44"/>
      <c r="DM766" s="44"/>
      <c r="DN766" s="44"/>
      <c r="DO766" s="44"/>
      <c r="DP766" s="44"/>
      <c r="DQ766" s="44"/>
      <c r="DR766" s="44"/>
      <c r="DS766" s="44"/>
      <c r="DT766" s="44"/>
      <c r="DU766" s="44"/>
      <c r="DV766" s="44"/>
      <c r="DW766" s="44"/>
      <c r="DX766" s="44"/>
      <c r="DY766" s="44"/>
      <c r="DZ766" s="44"/>
      <c r="EA766" s="44"/>
      <c r="EB766" s="44"/>
      <c r="EC766" s="44"/>
      <c r="ED766" s="44"/>
      <c r="EE766" s="44"/>
      <c r="EF766" s="44"/>
    </row>
    <row r="767" spans="1:136" ht="15">
      <c r="A767" s="10"/>
      <c r="B767" s="10"/>
      <c r="C767" s="4"/>
      <c r="D767" s="4"/>
      <c r="E767" s="4"/>
      <c r="F767" s="4"/>
      <c r="G767" s="4"/>
      <c r="H767" s="4"/>
      <c r="I767" s="4"/>
      <c r="J767" s="4"/>
      <c r="K767" s="4"/>
      <c r="L767" s="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  <c r="CO767" s="44"/>
      <c r="CP767" s="44"/>
      <c r="CQ767" s="44"/>
      <c r="CR767" s="44"/>
      <c r="CS767" s="44"/>
      <c r="CT767" s="44"/>
      <c r="CU767" s="44"/>
      <c r="CV767" s="44"/>
      <c r="CW767" s="44"/>
      <c r="CX767" s="44"/>
      <c r="CY767" s="44"/>
      <c r="CZ767" s="44"/>
      <c r="DA767" s="44"/>
      <c r="DB767" s="44"/>
      <c r="DC767" s="44"/>
      <c r="DD767" s="44"/>
      <c r="DE767" s="44"/>
      <c r="DF767" s="44"/>
      <c r="DG767" s="44"/>
      <c r="DH767" s="44"/>
      <c r="DI767" s="44"/>
      <c r="DJ767" s="44"/>
      <c r="DK767" s="44"/>
      <c r="DL767" s="44"/>
      <c r="DM767" s="44"/>
      <c r="DN767" s="44"/>
      <c r="DO767" s="44"/>
      <c r="DP767" s="44"/>
      <c r="DQ767" s="44"/>
      <c r="DR767" s="44"/>
      <c r="DS767" s="44"/>
      <c r="DT767" s="44"/>
      <c r="DU767" s="44"/>
      <c r="DV767" s="44"/>
      <c r="DW767" s="44"/>
      <c r="DX767" s="44"/>
      <c r="DY767" s="44"/>
      <c r="DZ767" s="44"/>
      <c r="EA767" s="44"/>
      <c r="EB767" s="44"/>
      <c r="EC767" s="44"/>
      <c r="ED767" s="44"/>
      <c r="EE767" s="44"/>
      <c r="EF767" s="44"/>
    </row>
    <row r="768" spans="1:136" ht="15">
      <c r="A768" s="10"/>
      <c r="B768" s="15"/>
      <c r="C768" s="4"/>
      <c r="D768" s="4"/>
      <c r="E768" s="4"/>
      <c r="F768" s="4"/>
      <c r="G768" s="4"/>
      <c r="H768" s="4"/>
      <c r="I768" s="4"/>
      <c r="J768" s="4"/>
      <c r="K768" s="4"/>
      <c r="L768" s="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  <c r="CO768" s="44"/>
      <c r="CP768" s="44"/>
      <c r="CQ768" s="44"/>
      <c r="CR768" s="44"/>
      <c r="CS768" s="44"/>
      <c r="CT768" s="44"/>
      <c r="CU768" s="44"/>
      <c r="CV768" s="44"/>
      <c r="CW768" s="44"/>
      <c r="CX768" s="44"/>
      <c r="CY768" s="44"/>
      <c r="CZ768" s="44"/>
      <c r="DA768" s="44"/>
      <c r="DB768" s="44"/>
      <c r="DC768" s="44"/>
      <c r="DD768" s="44"/>
      <c r="DE768" s="44"/>
      <c r="DF768" s="44"/>
      <c r="DG768" s="44"/>
      <c r="DH768" s="44"/>
      <c r="DI768" s="44"/>
      <c r="DJ768" s="44"/>
      <c r="DK768" s="44"/>
      <c r="DL768" s="44"/>
      <c r="DM768" s="44"/>
      <c r="DN768" s="44"/>
      <c r="DO768" s="44"/>
      <c r="DP768" s="44"/>
      <c r="DQ768" s="44"/>
      <c r="DR768" s="44"/>
      <c r="DS768" s="44"/>
      <c r="DT768" s="44"/>
      <c r="DU768" s="44"/>
      <c r="DV768" s="44"/>
      <c r="DW768" s="44"/>
      <c r="DX768" s="44"/>
      <c r="DY768" s="44"/>
      <c r="DZ768" s="44"/>
      <c r="EA768" s="44"/>
      <c r="EB768" s="44"/>
      <c r="EC768" s="44"/>
      <c r="ED768" s="44"/>
      <c r="EE768" s="44"/>
      <c r="EF768" s="44"/>
    </row>
    <row r="769" spans="1:136" ht="15">
      <c r="A769" s="10"/>
      <c r="B769" s="15"/>
      <c r="C769" s="4"/>
      <c r="D769" s="4"/>
      <c r="E769" s="4"/>
      <c r="F769" s="4"/>
      <c r="G769" s="4"/>
      <c r="H769" s="4"/>
      <c r="I769" s="4"/>
      <c r="J769" s="4"/>
      <c r="K769" s="4"/>
      <c r="L769" s="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  <c r="CO769" s="44"/>
      <c r="CP769" s="44"/>
      <c r="CQ769" s="44"/>
      <c r="CR769" s="44"/>
      <c r="CS769" s="44"/>
      <c r="CT769" s="44"/>
      <c r="CU769" s="44"/>
      <c r="CV769" s="44"/>
      <c r="CW769" s="44"/>
      <c r="CX769" s="44"/>
      <c r="CY769" s="44"/>
      <c r="CZ769" s="44"/>
      <c r="DA769" s="44"/>
      <c r="DB769" s="44"/>
      <c r="DC769" s="44"/>
      <c r="DD769" s="44"/>
      <c r="DE769" s="44"/>
      <c r="DF769" s="44"/>
      <c r="DG769" s="44"/>
      <c r="DH769" s="44"/>
      <c r="DI769" s="44"/>
      <c r="DJ769" s="44"/>
      <c r="DK769" s="44"/>
      <c r="DL769" s="44"/>
      <c r="DM769" s="44"/>
      <c r="DN769" s="44"/>
      <c r="DO769" s="44"/>
      <c r="DP769" s="44"/>
      <c r="DQ769" s="44"/>
      <c r="DR769" s="44"/>
      <c r="DS769" s="44"/>
      <c r="DT769" s="44"/>
      <c r="DU769" s="44"/>
      <c r="DV769" s="44"/>
      <c r="DW769" s="44"/>
      <c r="DX769" s="44"/>
      <c r="DY769" s="44"/>
      <c r="DZ769" s="44"/>
      <c r="EA769" s="44"/>
      <c r="EB769" s="44"/>
      <c r="EC769" s="44"/>
      <c r="ED769" s="44"/>
      <c r="EE769" s="44"/>
      <c r="EF769" s="44"/>
    </row>
    <row r="770" spans="1:136" ht="15">
      <c r="A770" s="10"/>
      <c r="B770" s="10"/>
      <c r="C770" s="4"/>
      <c r="D770" s="4"/>
      <c r="E770" s="4"/>
      <c r="F770" s="4"/>
      <c r="G770" s="4"/>
      <c r="H770" s="4"/>
      <c r="I770" s="4"/>
      <c r="J770" s="4"/>
      <c r="K770" s="4"/>
      <c r="L770" s="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  <c r="CO770" s="44"/>
      <c r="CP770" s="44"/>
      <c r="CQ770" s="44"/>
      <c r="CR770" s="44"/>
      <c r="CS770" s="44"/>
      <c r="CT770" s="44"/>
      <c r="CU770" s="44"/>
      <c r="CV770" s="44"/>
      <c r="CW770" s="44"/>
      <c r="CX770" s="44"/>
      <c r="CY770" s="44"/>
      <c r="CZ770" s="44"/>
      <c r="DA770" s="44"/>
      <c r="DB770" s="44"/>
      <c r="DC770" s="44"/>
      <c r="DD770" s="44"/>
      <c r="DE770" s="44"/>
      <c r="DF770" s="44"/>
      <c r="DG770" s="44"/>
      <c r="DH770" s="44"/>
      <c r="DI770" s="44"/>
      <c r="DJ770" s="44"/>
      <c r="DK770" s="44"/>
      <c r="DL770" s="44"/>
      <c r="DM770" s="44"/>
      <c r="DN770" s="44"/>
      <c r="DO770" s="44"/>
      <c r="DP770" s="44"/>
      <c r="DQ770" s="44"/>
      <c r="DR770" s="44"/>
      <c r="DS770" s="44"/>
      <c r="DT770" s="44"/>
      <c r="DU770" s="44"/>
      <c r="DV770" s="44"/>
      <c r="DW770" s="44"/>
      <c r="DX770" s="44"/>
      <c r="DY770" s="44"/>
      <c r="DZ770" s="44"/>
      <c r="EA770" s="44"/>
      <c r="EB770" s="44"/>
      <c r="EC770" s="44"/>
      <c r="ED770" s="44"/>
      <c r="EE770" s="44"/>
      <c r="EF770" s="44"/>
    </row>
    <row r="771" spans="1:136" ht="15">
      <c r="A771" s="10"/>
      <c r="B771" s="10"/>
      <c r="C771" s="4"/>
      <c r="D771" s="4"/>
      <c r="E771" s="4"/>
      <c r="F771" s="4"/>
      <c r="G771" s="4"/>
      <c r="H771" s="4"/>
      <c r="I771" s="4"/>
      <c r="J771" s="4"/>
      <c r="K771" s="4"/>
      <c r="L771" s="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  <c r="CO771" s="44"/>
      <c r="CP771" s="44"/>
      <c r="CQ771" s="44"/>
      <c r="CR771" s="44"/>
      <c r="CS771" s="44"/>
      <c r="CT771" s="44"/>
      <c r="CU771" s="44"/>
      <c r="CV771" s="44"/>
      <c r="CW771" s="44"/>
      <c r="CX771" s="44"/>
      <c r="CY771" s="44"/>
      <c r="CZ771" s="44"/>
      <c r="DA771" s="44"/>
      <c r="DB771" s="44"/>
      <c r="DC771" s="44"/>
      <c r="DD771" s="44"/>
      <c r="DE771" s="44"/>
      <c r="DF771" s="44"/>
      <c r="DG771" s="44"/>
      <c r="DH771" s="44"/>
      <c r="DI771" s="44"/>
      <c r="DJ771" s="44"/>
      <c r="DK771" s="44"/>
      <c r="DL771" s="44"/>
      <c r="DM771" s="44"/>
      <c r="DN771" s="44"/>
      <c r="DO771" s="44"/>
      <c r="DP771" s="44"/>
      <c r="DQ771" s="44"/>
      <c r="DR771" s="44"/>
      <c r="DS771" s="44"/>
      <c r="DT771" s="44"/>
      <c r="DU771" s="44"/>
      <c r="DV771" s="44"/>
      <c r="DW771" s="44"/>
      <c r="DX771" s="44"/>
      <c r="DY771" s="44"/>
      <c r="DZ771" s="44"/>
      <c r="EA771" s="44"/>
      <c r="EB771" s="44"/>
      <c r="EC771" s="44"/>
      <c r="ED771" s="44"/>
      <c r="EE771" s="44"/>
      <c r="EF771" s="44"/>
    </row>
    <row r="772" spans="1:136" ht="15">
      <c r="A772" s="10"/>
      <c r="B772" s="10"/>
      <c r="C772" s="4"/>
      <c r="D772" s="4"/>
      <c r="E772" s="4"/>
      <c r="F772" s="4"/>
      <c r="G772" s="4"/>
      <c r="H772" s="4"/>
      <c r="I772" s="4"/>
      <c r="J772" s="4"/>
      <c r="K772" s="4"/>
      <c r="L772" s="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  <c r="CO772" s="44"/>
      <c r="CP772" s="44"/>
      <c r="CQ772" s="44"/>
      <c r="CR772" s="44"/>
      <c r="CS772" s="44"/>
      <c r="CT772" s="44"/>
      <c r="CU772" s="44"/>
      <c r="CV772" s="44"/>
      <c r="CW772" s="44"/>
      <c r="CX772" s="44"/>
      <c r="CY772" s="44"/>
      <c r="CZ772" s="44"/>
      <c r="DA772" s="44"/>
      <c r="DB772" s="44"/>
      <c r="DC772" s="44"/>
      <c r="DD772" s="44"/>
      <c r="DE772" s="44"/>
      <c r="DF772" s="44"/>
      <c r="DG772" s="44"/>
      <c r="DH772" s="44"/>
      <c r="DI772" s="44"/>
      <c r="DJ772" s="44"/>
      <c r="DK772" s="44"/>
      <c r="DL772" s="44"/>
      <c r="DM772" s="44"/>
      <c r="DN772" s="44"/>
      <c r="DO772" s="44"/>
      <c r="DP772" s="44"/>
      <c r="DQ772" s="44"/>
      <c r="DR772" s="44"/>
      <c r="DS772" s="44"/>
      <c r="DT772" s="44"/>
      <c r="DU772" s="44"/>
      <c r="DV772" s="44"/>
      <c r="DW772" s="44"/>
      <c r="DX772" s="44"/>
      <c r="DY772" s="44"/>
      <c r="DZ772" s="44"/>
      <c r="EA772" s="44"/>
      <c r="EB772" s="44"/>
      <c r="EC772" s="44"/>
      <c r="ED772" s="44"/>
      <c r="EE772" s="44"/>
      <c r="EF772" s="44"/>
    </row>
    <row r="773" spans="1:136" ht="15" customHeight="1">
      <c r="A773" s="10"/>
      <c r="B773" s="10"/>
      <c r="C773" s="4"/>
      <c r="D773" s="4"/>
      <c r="E773" s="4"/>
      <c r="F773" s="4"/>
      <c r="G773" s="4"/>
      <c r="H773" s="4"/>
      <c r="I773" s="4"/>
      <c r="J773" s="4"/>
      <c r="K773" s="4"/>
      <c r="L773" s="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  <c r="CO773" s="44"/>
      <c r="CP773" s="44"/>
      <c r="CQ773" s="44"/>
      <c r="CR773" s="44"/>
      <c r="CS773" s="44"/>
      <c r="CT773" s="44"/>
      <c r="CU773" s="44"/>
      <c r="CV773" s="44"/>
      <c r="CW773" s="44"/>
      <c r="CX773" s="44"/>
      <c r="CY773" s="44"/>
      <c r="CZ773" s="44"/>
      <c r="DA773" s="44"/>
      <c r="DB773" s="44"/>
      <c r="DC773" s="44"/>
      <c r="DD773" s="44"/>
      <c r="DE773" s="44"/>
      <c r="DF773" s="44"/>
      <c r="DG773" s="44"/>
      <c r="DH773" s="44"/>
      <c r="DI773" s="44"/>
      <c r="DJ773" s="44"/>
      <c r="DK773" s="44"/>
      <c r="DL773" s="44"/>
      <c r="DM773" s="44"/>
      <c r="DN773" s="44"/>
      <c r="DO773" s="44"/>
      <c r="DP773" s="44"/>
      <c r="DQ773" s="44"/>
      <c r="DR773" s="44"/>
      <c r="DS773" s="44"/>
      <c r="DT773" s="44"/>
      <c r="DU773" s="44"/>
      <c r="DV773" s="44"/>
      <c r="DW773" s="44"/>
      <c r="DX773" s="44"/>
      <c r="DY773" s="44"/>
      <c r="DZ773" s="44"/>
      <c r="EA773" s="44"/>
      <c r="EB773" s="44"/>
      <c r="EC773" s="44"/>
      <c r="ED773" s="44"/>
      <c r="EE773" s="44"/>
      <c r="EF773" s="44"/>
    </row>
    <row r="774" spans="1:136" ht="15">
      <c r="A774" s="10"/>
      <c r="B774" s="15"/>
      <c r="C774" s="32"/>
      <c r="D774" s="32"/>
      <c r="E774" s="32"/>
      <c r="F774" s="32"/>
      <c r="G774" s="32"/>
      <c r="H774" s="32"/>
      <c r="I774" s="32"/>
      <c r="J774" s="32"/>
      <c r="K774" s="32"/>
      <c r="L774" s="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  <c r="CO774" s="44"/>
      <c r="CP774" s="44"/>
      <c r="CQ774" s="44"/>
      <c r="CR774" s="44"/>
      <c r="CS774" s="44"/>
      <c r="CT774" s="44"/>
      <c r="CU774" s="44"/>
      <c r="CV774" s="44"/>
      <c r="CW774" s="44"/>
      <c r="CX774" s="44"/>
      <c r="CY774" s="44"/>
      <c r="CZ774" s="44"/>
      <c r="DA774" s="44"/>
      <c r="DB774" s="44"/>
      <c r="DC774" s="44"/>
      <c r="DD774" s="44"/>
      <c r="DE774" s="44"/>
      <c r="DF774" s="44"/>
      <c r="DG774" s="44"/>
      <c r="DH774" s="44"/>
      <c r="DI774" s="44"/>
      <c r="DJ774" s="44"/>
      <c r="DK774" s="44"/>
      <c r="DL774" s="44"/>
      <c r="DM774" s="44"/>
      <c r="DN774" s="44"/>
      <c r="DO774" s="44"/>
      <c r="DP774" s="44"/>
      <c r="DQ774" s="44"/>
      <c r="DR774" s="44"/>
      <c r="DS774" s="44"/>
      <c r="DT774" s="44"/>
      <c r="DU774" s="44"/>
      <c r="DV774" s="44"/>
      <c r="DW774" s="44"/>
      <c r="DX774" s="44"/>
      <c r="DY774" s="44"/>
      <c r="DZ774" s="44"/>
      <c r="EA774" s="44"/>
      <c r="EB774" s="44"/>
      <c r="EC774" s="44"/>
      <c r="ED774" s="44"/>
      <c r="EE774" s="44"/>
      <c r="EF774" s="44"/>
    </row>
    <row r="775" spans="1:136" ht="15">
      <c r="A775" s="10"/>
      <c r="B775" s="10"/>
      <c r="C775" s="4"/>
      <c r="D775" s="4"/>
      <c r="E775" s="4"/>
      <c r="F775" s="4"/>
      <c r="G775" s="4"/>
      <c r="H775" s="4"/>
      <c r="I775" s="4"/>
      <c r="J775" s="4"/>
      <c r="K775" s="4"/>
      <c r="L775" s="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  <c r="CO775" s="44"/>
      <c r="CP775" s="44"/>
      <c r="CQ775" s="44"/>
      <c r="CR775" s="44"/>
      <c r="CS775" s="44"/>
      <c r="CT775" s="44"/>
      <c r="CU775" s="44"/>
      <c r="CV775" s="44"/>
      <c r="CW775" s="44"/>
      <c r="CX775" s="44"/>
      <c r="CY775" s="44"/>
      <c r="CZ775" s="44"/>
      <c r="DA775" s="44"/>
      <c r="DB775" s="44"/>
      <c r="DC775" s="44"/>
      <c r="DD775" s="44"/>
      <c r="DE775" s="44"/>
      <c r="DF775" s="44"/>
      <c r="DG775" s="44"/>
      <c r="DH775" s="44"/>
      <c r="DI775" s="44"/>
      <c r="DJ775" s="44"/>
      <c r="DK775" s="44"/>
      <c r="DL775" s="44"/>
      <c r="DM775" s="44"/>
      <c r="DN775" s="44"/>
      <c r="DO775" s="44"/>
      <c r="DP775" s="44"/>
      <c r="DQ775" s="44"/>
      <c r="DR775" s="44"/>
      <c r="DS775" s="44"/>
      <c r="DT775" s="44"/>
      <c r="DU775" s="44"/>
      <c r="DV775" s="44"/>
      <c r="DW775" s="44"/>
      <c r="DX775" s="44"/>
      <c r="DY775" s="44"/>
      <c r="DZ775" s="44"/>
      <c r="EA775" s="44"/>
      <c r="EB775" s="44"/>
      <c r="EC775" s="44"/>
      <c r="ED775" s="44"/>
      <c r="EE775" s="44"/>
      <c r="EF775" s="44"/>
    </row>
    <row r="776" spans="1:136" ht="15">
      <c r="A776" s="10"/>
      <c r="B776" s="10"/>
      <c r="C776" s="4"/>
      <c r="D776" s="4"/>
      <c r="E776" s="4"/>
      <c r="F776" s="4"/>
      <c r="G776" s="4"/>
      <c r="H776" s="4"/>
      <c r="I776" s="4"/>
      <c r="J776" s="4"/>
      <c r="K776" s="4"/>
      <c r="L776" s="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  <c r="CO776" s="44"/>
      <c r="CP776" s="44"/>
      <c r="CQ776" s="44"/>
      <c r="CR776" s="44"/>
      <c r="CS776" s="44"/>
      <c r="CT776" s="44"/>
      <c r="CU776" s="44"/>
      <c r="CV776" s="44"/>
      <c r="CW776" s="44"/>
      <c r="CX776" s="44"/>
      <c r="CY776" s="44"/>
      <c r="CZ776" s="44"/>
      <c r="DA776" s="44"/>
      <c r="DB776" s="44"/>
      <c r="DC776" s="44"/>
      <c r="DD776" s="44"/>
      <c r="DE776" s="44"/>
      <c r="DF776" s="44"/>
      <c r="DG776" s="44"/>
      <c r="DH776" s="44"/>
      <c r="DI776" s="44"/>
      <c r="DJ776" s="44"/>
      <c r="DK776" s="44"/>
      <c r="DL776" s="44"/>
      <c r="DM776" s="44"/>
      <c r="DN776" s="44"/>
      <c r="DO776" s="44"/>
      <c r="DP776" s="44"/>
      <c r="DQ776" s="44"/>
      <c r="DR776" s="44"/>
      <c r="DS776" s="44"/>
      <c r="DT776" s="44"/>
      <c r="DU776" s="44"/>
      <c r="DV776" s="44"/>
      <c r="DW776" s="44"/>
      <c r="DX776" s="44"/>
      <c r="DY776" s="44"/>
      <c r="DZ776" s="44"/>
      <c r="EA776" s="44"/>
      <c r="EB776" s="44"/>
      <c r="EC776" s="44"/>
      <c r="ED776" s="44"/>
      <c r="EE776" s="44"/>
      <c r="EF776" s="44"/>
    </row>
    <row r="777" spans="1:136" ht="15">
      <c r="A777" s="10"/>
      <c r="B777" s="10"/>
      <c r="C777" s="4"/>
      <c r="D777" s="4"/>
      <c r="E777" s="4"/>
      <c r="F777" s="4"/>
      <c r="G777" s="4"/>
      <c r="H777" s="4"/>
      <c r="I777" s="4"/>
      <c r="J777" s="4"/>
      <c r="K777" s="4"/>
      <c r="L777" s="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  <c r="DJ777" s="44"/>
      <c r="DK777" s="44"/>
      <c r="DL777" s="44"/>
      <c r="DM777" s="44"/>
      <c r="DN777" s="44"/>
      <c r="DO777" s="44"/>
      <c r="DP777" s="44"/>
      <c r="DQ777" s="44"/>
      <c r="DR777" s="44"/>
      <c r="DS777" s="44"/>
      <c r="DT777" s="44"/>
      <c r="DU777" s="44"/>
      <c r="DV777" s="44"/>
      <c r="DW777" s="44"/>
      <c r="DX777" s="44"/>
      <c r="DY777" s="44"/>
      <c r="DZ777" s="44"/>
      <c r="EA777" s="44"/>
      <c r="EB777" s="44"/>
      <c r="EC777" s="44"/>
      <c r="ED777" s="44"/>
      <c r="EE777" s="44"/>
      <c r="EF777" s="44"/>
    </row>
    <row r="778" spans="1:136" ht="15">
      <c r="A778" s="10"/>
      <c r="B778" s="10"/>
      <c r="C778" s="4"/>
      <c r="D778" s="4"/>
      <c r="E778" s="4"/>
      <c r="F778" s="4"/>
      <c r="G778" s="4"/>
      <c r="H778" s="4"/>
      <c r="I778" s="4"/>
      <c r="J778" s="4"/>
      <c r="K778" s="4"/>
      <c r="L778" s="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  <c r="CO778" s="44"/>
      <c r="CP778" s="44"/>
      <c r="CQ778" s="44"/>
      <c r="CR778" s="44"/>
      <c r="CS778" s="44"/>
      <c r="CT778" s="44"/>
      <c r="CU778" s="44"/>
      <c r="CV778" s="44"/>
      <c r="CW778" s="44"/>
      <c r="CX778" s="44"/>
      <c r="CY778" s="44"/>
      <c r="CZ778" s="44"/>
      <c r="DA778" s="44"/>
      <c r="DB778" s="44"/>
      <c r="DC778" s="44"/>
      <c r="DD778" s="44"/>
      <c r="DE778" s="44"/>
      <c r="DF778" s="44"/>
      <c r="DG778" s="44"/>
      <c r="DH778" s="44"/>
      <c r="DI778" s="44"/>
      <c r="DJ778" s="44"/>
      <c r="DK778" s="44"/>
      <c r="DL778" s="44"/>
      <c r="DM778" s="44"/>
      <c r="DN778" s="44"/>
      <c r="DO778" s="44"/>
      <c r="DP778" s="44"/>
      <c r="DQ778" s="44"/>
      <c r="DR778" s="44"/>
      <c r="DS778" s="44"/>
      <c r="DT778" s="44"/>
      <c r="DU778" s="44"/>
      <c r="DV778" s="44"/>
      <c r="DW778" s="44"/>
      <c r="DX778" s="44"/>
      <c r="DY778" s="44"/>
      <c r="DZ778" s="44"/>
      <c r="EA778" s="44"/>
      <c r="EB778" s="44"/>
      <c r="EC778" s="44"/>
      <c r="ED778" s="44"/>
      <c r="EE778" s="44"/>
      <c r="EF778" s="44"/>
    </row>
    <row r="779" spans="1:136" ht="15">
      <c r="A779" s="31"/>
      <c r="B779" s="10"/>
      <c r="C779" s="4"/>
      <c r="D779" s="4"/>
      <c r="E779" s="4"/>
      <c r="F779" s="4"/>
      <c r="G779" s="4"/>
      <c r="H779" s="4"/>
      <c r="I779" s="4"/>
      <c r="J779" s="4"/>
      <c r="K779" s="4"/>
      <c r="L779" s="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  <c r="CO779" s="44"/>
      <c r="CP779" s="44"/>
      <c r="CQ779" s="44"/>
      <c r="CR779" s="44"/>
      <c r="CS779" s="44"/>
      <c r="CT779" s="44"/>
      <c r="CU779" s="44"/>
      <c r="CV779" s="44"/>
      <c r="CW779" s="44"/>
      <c r="CX779" s="44"/>
      <c r="CY779" s="44"/>
      <c r="CZ779" s="44"/>
      <c r="DA779" s="44"/>
      <c r="DB779" s="44"/>
      <c r="DC779" s="44"/>
      <c r="DD779" s="44"/>
      <c r="DE779" s="44"/>
      <c r="DF779" s="44"/>
      <c r="DG779" s="44"/>
      <c r="DH779" s="44"/>
      <c r="DI779" s="44"/>
      <c r="DJ779" s="44"/>
      <c r="DK779" s="44"/>
      <c r="DL779" s="44"/>
      <c r="DM779" s="44"/>
      <c r="DN779" s="44"/>
      <c r="DO779" s="44"/>
      <c r="DP779" s="44"/>
      <c r="DQ779" s="44"/>
      <c r="DR779" s="44"/>
      <c r="DS779" s="44"/>
      <c r="DT779" s="44"/>
      <c r="DU779" s="44"/>
      <c r="DV779" s="44"/>
      <c r="DW779" s="44"/>
      <c r="DX779" s="44"/>
      <c r="DY779" s="44"/>
      <c r="DZ779" s="44"/>
      <c r="EA779" s="44"/>
      <c r="EB779" s="44"/>
      <c r="EC779" s="44"/>
      <c r="ED779" s="44"/>
      <c r="EE779" s="44"/>
      <c r="EF779" s="44"/>
    </row>
    <row r="780" spans="1:136" ht="15">
      <c r="A780" s="10"/>
      <c r="B780" s="10"/>
      <c r="C780" s="4"/>
      <c r="D780" s="4"/>
      <c r="E780" s="4"/>
      <c r="F780" s="4"/>
      <c r="G780" s="4"/>
      <c r="H780" s="4"/>
      <c r="I780" s="4"/>
      <c r="J780" s="4"/>
      <c r="K780" s="4"/>
      <c r="L780" s="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  <c r="CO780" s="44"/>
      <c r="CP780" s="44"/>
      <c r="CQ780" s="44"/>
      <c r="CR780" s="44"/>
      <c r="CS780" s="44"/>
      <c r="CT780" s="44"/>
      <c r="CU780" s="44"/>
      <c r="CV780" s="44"/>
      <c r="CW780" s="44"/>
      <c r="CX780" s="44"/>
      <c r="CY780" s="44"/>
      <c r="CZ780" s="44"/>
      <c r="DA780" s="44"/>
      <c r="DB780" s="44"/>
      <c r="DC780" s="44"/>
      <c r="DD780" s="44"/>
      <c r="DE780" s="44"/>
      <c r="DF780" s="44"/>
      <c r="DG780" s="44"/>
      <c r="DH780" s="44"/>
      <c r="DI780" s="44"/>
      <c r="DJ780" s="44"/>
      <c r="DK780" s="44"/>
      <c r="DL780" s="44"/>
      <c r="DM780" s="44"/>
      <c r="DN780" s="44"/>
      <c r="DO780" s="44"/>
      <c r="DP780" s="44"/>
      <c r="DQ780" s="44"/>
      <c r="DR780" s="44"/>
      <c r="DS780" s="44"/>
      <c r="DT780" s="44"/>
      <c r="DU780" s="44"/>
      <c r="DV780" s="44"/>
      <c r="DW780" s="44"/>
      <c r="DX780" s="44"/>
      <c r="DY780" s="44"/>
      <c r="DZ780" s="44"/>
      <c r="EA780" s="44"/>
      <c r="EB780" s="44"/>
      <c r="EC780" s="44"/>
      <c r="ED780" s="44"/>
      <c r="EE780" s="44"/>
      <c r="EF780" s="44"/>
    </row>
    <row r="781" spans="1:136" ht="15">
      <c r="A781" s="10"/>
      <c r="B781" s="10"/>
      <c r="C781" s="4"/>
      <c r="D781" s="4"/>
      <c r="E781" s="4"/>
      <c r="F781" s="4"/>
      <c r="G781" s="4"/>
      <c r="H781" s="4"/>
      <c r="I781" s="4"/>
      <c r="J781" s="4"/>
      <c r="K781" s="4"/>
      <c r="L781" s="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  <c r="CW781" s="44"/>
      <c r="CX781" s="44"/>
      <c r="CY781" s="44"/>
      <c r="CZ781" s="44"/>
      <c r="DA781" s="44"/>
      <c r="DB781" s="44"/>
      <c r="DC781" s="44"/>
      <c r="DD781" s="44"/>
      <c r="DE781" s="44"/>
      <c r="DF781" s="44"/>
      <c r="DG781" s="44"/>
      <c r="DH781" s="44"/>
      <c r="DI781" s="44"/>
      <c r="DJ781" s="44"/>
      <c r="DK781" s="44"/>
      <c r="DL781" s="44"/>
      <c r="DM781" s="44"/>
      <c r="DN781" s="44"/>
      <c r="DO781" s="44"/>
      <c r="DP781" s="44"/>
      <c r="DQ781" s="44"/>
      <c r="DR781" s="44"/>
      <c r="DS781" s="44"/>
      <c r="DT781" s="44"/>
      <c r="DU781" s="44"/>
      <c r="DV781" s="44"/>
      <c r="DW781" s="44"/>
      <c r="DX781" s="44"/>
      <c r="DY781" s="44"/>
      <c r="DZ781" s="44"/>
      <c r="EA781" s="44"/>
      <c r="EB781" s="44"/>
      <c r="EC781" s="44"/>
      <c r="ED781" s="44"/>
      <c r="EE781" s="44"/>
      <c r="EF781" s="44"/>
    </row>
    <row r="782" spans="1:136" ht="15">
      <c r="A782" s="10"/>
      <c r="B782" s="10"/>
      <c r="C782" s="4"/>
      <c r="D782" s="4"/>
      <c r="E782" s="4"/>
      <c r="F782" s="4"/>
      <c r="G782" s="4"/>
      <c r="H782" s="4"/>
      <c r="I782" s="4"/>
      <c r="J782" s="4"/>
      <c r="K782" s="4"/>
      <c r="L782" s="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  <c r="CO782" s="44"/>
      <c r="CP782" s="44"/>
      <c r="CQ782" s="44"/>
      <c r="CR782" s="44"/>
      <c r="CS782" s="44"/>
      <c r="CT782" s="44"/>
      <c r="CU782" s="44"/>
      <c r="CV782" s="44"/>
      <c r="CW782" s="44"/>
      <c r="CX782" s="44"/>
      <c r="CY782" s="44"/>
      <c r="CZ782" s="44"/>
      <c r="DA782" s="44"/>
      <c r="DB782" s="44"/>
      <c r="DC782" s="44"/>
      <c r="DD782" s="44"/>
      <c r="DE782" s="44"/>
      <c r="DF782" s="44"/>
      <c r="DG782" s="44"/>
      <c r="DH782" s="44"/>
      <c r="DI782" s="44"/>
      <c r="DJ782" s="44"/>
      <c r="DK782" s="44"/>
      <c r="DL782" s="44"/>
      <c r="DM782" s="44"/>
      <c r="DN782" s="44"/>
      <c r="DO782" s="44"/>
      <c r="DP782" s="44"/>
      <c r="DQ782" s="44"/>
      <c r="DR782" s="44"/>
      <c r="DS782" s="44"/>
      <c r="DT782" s="44"/>
      <c r="DU782" s="44"/>
      <c r="DV782" s="44"/>
      <c r="DW782" s="44"/>
      <c r="DX782" s="44"/>
      <c r="DY782" s="44"/>
      <c r="DZ782" s="44"/>
      <c r="EA782" s="44"/>
      <c r="EB782" s="44"/>
      <c r="EC782" s="44"/>
      <c r="ED782" s="44"/>
      <c r="EE782" s="44"/>
      <c r="EF782" s="44"/>
    </row>
    <row r="783" spans="1:136" ht="15">
      <c r="A783" s="10"/>
      <c r="B783" s="10"/>
      <c r="C783" s="4"/>
      <c r="D783" s="4"/>
      <c r="E783" s="4"/>
      <c r="F783" s="4"/>
      <c r="G783" s="4"/>
      <c r="H783" s="4"/>
      <c r="I783" s="4"/>
      <c r="J783" s="4"/>
      <c r="K783" s="4"/>
      <c r="L783" s="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  <c r="CO783" s="44"/>
      <c r="CP783" s="44"/>
      <c r="CQ783" s="44"/>
      <c r="CR783" s="44"/>
      <c r="CS783" s="44"/>
      <c r="CT783" s="44"/>
      <c r="CU783" s="44"/>
      <c r="CV783" s="44"/>
      <c r="CW783" s="44"/>
      <c r="CX783" s="44"/>
      <c r="CY783" s="44"/>
      <c r="CZ783" s="44"/>
      <c r="DA783" s="44"/>
      <c r="DB783" s="44"/>
      <c r="DC783" s="44"/>
      <c r="DD783" s="44"/>
      <c r="DE783" s="44"/>
      <c r="DF783" s="44"/>
      <c r="DG783" s="44"/>
      <c r="DH783" s="44"/>
      <c r="DI783" s="44"/>
      <c r="DJ783" s="44"/>
      <c r="DK783" s="44"/>
      <c r="DL783" s="44"/>
      <c r="DM783" s="44"/>
      <c r="DN783" s="44"/>
      <c r="DO783" s="44"/>
      <c r="DP783" s="44"/>
      <c r="DQ783" s="44"/>
      <c r="DR783" s="44"/>
      <c r="DS783" s="44"/>
      <c r="DT783" s="44"/>
      <c r="DU783" s="44"/>
      <c r="DV783" s="44"/>
      <c r="DW783" s="44"/>
      <c r="DX783" s="44"/>
      <c r="DY783" s="44"/>
      <c r="DZ783" s="44"/>
      <c r="EA783" s="44"/>
      <c r="EB783" s="44"/>
      <c r="EC783" s="44"/>
      <c r="ED783" s="44"/>
      <c r="EE783" s="44"/>
      <c r="EF783" s="44"/>
    </row>
    <row r="784" spans="1:136" s="20" customFormat="1" ht="15">
      <c r="A784" s="10"/>
      <c r="B784" s="1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"/>
      <c r="N784" s="44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</row>
    <row r="785" spans="1:136" ht="15">
      <c r="A785" s="10"/>
      <c r="B785" s="1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20"/>
      <c r="N785" s="50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  <c r="CO785" s="44"/>
      <c r="CP785" s="44"/>
      <c r="CQ785" s="44"/>
      <c r="CR785" s="44"/>
      <c r="CS785" s="44"/>
      <c r="CT785" s="44"/>
      <c r="CU785" s="44"/>
      <c r="CV785" s="44"/>
      <c r="CW785" s="44"/>
      <c r="CX785" s="44"/>
      <c r="CY785" s="44"/>
      <c r="CZ785" s="44"/>
      <c r="DA785" s="44"/>
      <c r="DB785" s="44"/>
      <c r="DC785" s="44"/>
      <c r="DD785" s="44"/>
      <c r="DE785" s="44"/>
      <c r="DF785" s="44"/>
      <c r="DG785" s="44"/>
      <c r="DH785" s="44"/>
      <c r="DI785" s="44"/>
      <c r="DJ785" s="44"/>
      <c r="DK785" s="44"/>
      <c r="DL785" s="44"/>
      <c r="DM785" s="44"/>
      <c r="DN785" s="44"/>
      <c r="DO785" s="44"/>
      <c r="DP785" s="44"/>
      <c r="DQ785" s="44"/>
      <c r="DR785" s="44"/>
      <c r="DS785" s="44"/>
      <c r="DT785" s="44"/>
      <c r="DU785" s="44"/>
      <c r="DV785" s="44"/>
      <c r="DW785" s="44"/>
      <c r="DX785" s="44"/>
      <c r="DY785" s="44"/>
      <c r="DZ785" s="44"/>
      <c r="EA785" s="44"/>
      <c r="EB785" s="44"/>
      <c r="EC785" s="44"/>
      <c r="ED785" s="44"/>
      <c r="EE785" s="44"/>
      <c r="EF785" s="44"/>
    </row>
    <row r="786" spans="1:136" ht="15">
      <c r="A786" s="3"/>
      <c r="B786" s="10"/>
      <c r="C786" s="4"/>
      <c r="D786" s="4"/>
      <c r="E786" s="4"/>
      <c r="F786" s="4"/>
      <c r="G786" s="4"/>
      <c r="H786" s="4"/>
      <c r="I786" s="4"/>
      <c r="J786" s="4"/>
      <c r="K786" s="4"/>
      <c r="L786" s="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  <c r="CO786" s="44"/>
      <c r="CP786" s="44"/>
      <c r="CQ786" s="44"/>
      <c r="CR786" s="44"/>
      <c r="CS786" s="44"/>
      <c r="CT786" s="44"/>
      <c r="CU786" s="44"/>
      <c r="CV786" s="44"/>
      <c r="CW786" s="44"/>
      <c r="CX786" s="44"/>
      <c r="CY786" s="44"/>
      <c r="CZ786" s="44"/>
      <c r="DA786" s="44"/>
      <c r="DB786" s="44"/>
      <c r="DC786" s="44"/>
      <c r="DD786" s="44"/>
      <c r="DE786" s="44"/>
      <c r="DF786" s="44"/>
      <c r="DG786" s="44"/>
      <c r="DH786" s="44"/>
      <c r="DI786" s="44"/>
      <c r="DJ786" s="44"/>
      <c r="DK786" s="44"/>
      <c r="DL786" s="44"/>
      <c r="DM786" s="44"/>
      <c r="DN786" s="44"/>
      <c r="DO786" s="44"/>
      <c r="DP786" s="44"/>
      <c r="DQ786" s="44"/>
      <c r="DR786" s="44"/>
      <c r="DS786" s="44"/>
      <c r="DT786" s="44"/>
      <c r="DU786" s="44"/>
      <c r="DV786" s="44"/>
      <c r="DW786" s="44"/>
      <c r="DX786" s="44"/>
      <c r="DY786" s="44"/>
      <c r="DZ786" s="44"/>
      <c r="EA786" s="44"/>
      <c r="EB786" s="44"/>
      <c r="EC786" s="44"/>
      <c r="ED786" s="44"/>
      <c r="EE786" s="44"/>
      <c r="EF786" s="44"/>
    </row>
    <row r="787" spans="1:136" ht="15">
      <c r="A787" s="10"/>
      <c r="B787" s="17"/>
      <c r="C787" s="4"/>
      <c r="D787" s="4"/>
      <c r="E787" s="4"/>
      <c r="F787" s="4"/>
      <c r="G787" s="4"/>
      <c r="H787" s="4"/>
      <c r="I787" s="4"/>
      <c r="J787" s="4"/>
      <c r="K787" s="4"/>
      <c r="L787" s="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  <c r="CO787" s="44"/>
      <c r="CP787" s="44"/>
      <c r="CQ787" s="44"/>
      <c r="CR787" s="44"/>
      <c r="CS787" s="44"/>
      <c r="CT787" s="44"/>
      <c r="CU787" s="44"/>
      <c r="CV787" s="44"/>
      <c r="CW787" s="44"/>
      <c r="CX787" s="44"/>
      <c r="CY787" s="44"/>
      <c r="CZ787" s="44"/>
      <c r="DA787" s="44"/>
      <c r="DB787" s="44"/>
      <c r="DC787" s="44"/>
      <c r="DD787" s="44"/>
      <c r="DE787" s="44"/>
      <c r="DF787" s="44"/>
      <c r="DG787" s="44"/>
      <c r="DH787" s="44"/>
      <c r="DI787" s="44"/>
      <c r="DJ787" s="44"/>
      <c r="DK787" s="44"/>
      <c r="DL787" s="44"/>
      <c r="DM787" s="44"/>
      <c r="DN787" s="44"/>
      <c r="DO787" s="44"/>
      <c r="DP787" s="44"/>
      <c r="DQ787" s="44"/>
      <c r="DR787" s="44"/>
      <c r="DS787" s="44"/>
      <c r="DT787" s="44"/>
      <c r="DU787" s="44"/>
      <c r="DV787" s="44"/>
      <c r="DW787" s="44"/>
      <c r="DX787" s="44"/>
      <c r="DY787" s="44"/>
      <c r="DZ787" s="44"/>
      <c r="EA787" s="44"/>
      <c r="EB787" s="44"/>
      <c r="EC787" s="44"/>
      <c r="ED787" s="44"/>
      <c r="EE787" s="44"/>
      <c r="EF787" s="44"/>
    </row>
    <row r="788" spans="1:136" ht="15">
      <c r="A788" s="10"/>
      <c r="B788" s="10"/>
      <c r="C788" s="4"/>
      <c r="D788" s="4"/>
      <c r="E788" s="4"/>
      <c r="F788" s="4"/>
      <c r="G788" s="4"/>
      <c r="H788" s="4"/>
      <c r="I788" s="4"/>
      <c r="J788" s="4"/>
      <c r="K788" s="4"/>
      <c r="L788" s="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  <c r="CO788" s="44"/>
      <c r="CP788" s="44"/>
      <c r="CQ788" s="44"/>
      <c r="CR788" s="44"/>
      <c r="CS788" s="44"/>
      <c r="CT788" s="44"/>
      <c r="CU788" s="44"/>
      <c r="CV788" s="44"/>
      <c r="CW788" s="44"/>
      <c r="CX788" s="44"/>
      <c r="CY788" s="44"/>
      <c r="CZ788" s="44"/>
      <c r="DA788" s="44"/>
      <c r="DB788" s="44"/>
      <c r="DC788" s="44"/>
      <c r="DD788" s="44"/>
      <c r="DE788" s="44"/>
      <c r="DF788" s="44"/>
      <c r="DG788" s="44"/>
      <c r="DH788" s="44"/>
      <c r="DI788" s="44"/>
      <c r="DJ788" s="44"/>
      <c r="DK788" s="44"/>
      <c r="DL788" s="44"/>
      <c r="DM788" s="44"/>
      <c r="DN788" s="44"/>
      <c r="DO788" s="44"/>
      <c r="DP788" s="44"/>
      <c r="DQ788" s="44"/>
      <c r="DR788" s="44"/>
      <c r="DS788" s="44"/>
      <c r="DT788" s="44"/>
      <c r="DU788" s="44"/>
      <c r="DV788" s="44"/>
      <c r="DW788" s="44"/>
      <c r="DX788" s="44"/>
      <c r="DY788" s="44"/>
      <c r="DZ788" s="44"/>
      <c r="EA788" s="44"/>
      <c r="EB788" s="44"/>
      <c r="EC788" s="44"/>
      <c r="ED788" s="44"/>
      <c r="EE788" s="44"/>
      <c r="EF788" s="44"/>
    </row>
    <row r="789" spans="1:136" ht="15">
      <c r="A789" s="10"/>
      <c r="B789" s="10"/>
      <c r="C789" s="4"/>
      <c r="D789" s="4"/>
      <c r="E789" s="4"/>
      <c r="F789" s="4"/>
      <c r="G789" s="4"/>
      <c r="H789" s="4"/>
      <c r="I789" s="4"/>
      <c r="J789" s="4"/>
      <c r="K789" s="4"/>
      <c r="L789" s="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  <c r="CO789" s="44"/>
      <c r="CP789" s="44"/>
      <c r="CQ789" s="44"/>
      <c r="CR789" s="44"/>
      <c r="CS789" s="44"/>
      <c r="CT789" s="44"/>
      <c r="CU789" s="44"/>
      <c r="CV789" s="44"/>
      <c r="CW789" s="44"/>
      <c r="CX789" s="44"/>
      <c r="CY789" s="44"/>
      <c r="CZ789" s="44"/>
      <c r="DA789" s="44"/>
      <c r="DB789" s="44"/>
      <c r="DC789" s="44"/>
      <c r="DD789" s="44"/>
      <c r="DE789" s="44"/>
      <c r="DF789" s="44"/>
      <c r="DG789" s="44"/>
      <c r="DH789" s="44"/>
      <c r="DI789" s="44"/>
      <c r="DJ789" s="44"/>
      <c r="DK789" s="44"/>
      <c r="DL789" s="44"/>
      <c r="DM789" s="44"/>
      <c r="DN789" s="44"/>
      <c r="DO789" s="44"/>
      <c r="DP789" s="44"/>
      <c r="DQ789" s="44"/>
      <c r="DR789" s="44"/>
      <c r="DS789" s="44"/>
      <c r="DT789" s="44"/>
      <c r="DU789" s="44"/>
      <c r="DV789" s="44"/>
      <c r="DW789" s="44"/>
      <c r="DX789" s="44"/>
      <c r="DY789" s="44"/>
      <c r="DZ789" s="44"/>
      <c r="EA789" s="44"/>
      <c r="EB789" s="44"/>
      <c r="EC789" s="44"/>
      <c r="ED789" s="44"/>
      <c r="EE789" s="44"/>
      <c r="EF789" s="44"/>
    </row>
    <row r="790" spans="1:136" ht="15">
      <c r="A790" s="10"/>
      <c r="B790" s="15"/>
      <c r="C790" s="4"/>
      <c r="D790" s="4"/>
      <c r="E790" s="4"/>
      <c r="F790" s="4"/>
      <c r="G790" s="4"/>
      <c r="H790" s="4"/>
      <c r="I790" s="4"/>
      <c r="J790" s="4"/>
      <c r="K790" s="4"/>
      <c r="L790" s="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  <c r="CO790" s="44"/>
      <c r="CP790" s="44"/>
      <c r="CQ790" s="44"/>
      <c r="CR790" s="44"/>
      <c r="CS790" s="44"/>
      <c r="CT790" s="44"/>
      <c r="CU790" s="44"/>
      <c r="CV790" s="44"/>
      <c r="CW790" s="44"/>
      <c r="CX790" s="44"/>
      <c r="CY790" s="44"/>
      <c r="CZ790" s="44"/>
      <c r="DA790" s="44"/>
      <c r="DB790" s="44"/>
      <c r="DC790" s="44"/>
      <c r="DD790" s="44"/>
      <c r="DE790" s="44"/>
      <c r="DF790" s="44"/>
      <c r="DG790" s="44"/>
      <c r="DH790" s="44"/>
      <c r="DI790" s="44"/>
      <c r="DJ790" s="44"/>
      <c r="DK790" s="44"/>
      <c r="DL790" s="44"/>
      <c r="DM790" s="44"/>
      <c r="DN790" s="44"/>
      <c r="DO790" s="44"/>
      <c r="DP790" s="44"/>
      <c r="DQ790" s="44"/>
      <c r="DR790" s="44"/>
      <c r="DS790" s="44"/>
      <c r="DT790" s="44"/>
      <c r="DU790" s="44"/>
      <c r="DV790" s="44"/>
      <c r="DW790" s="44"/>
      <c r="DX790" s="44"/>
      <c r="DY790" s="44"/>
      <c r="DZ790" s="44"/>
      <c r="EA790" s="44"/>
      <c r="EB790" s="44"/>
      <c r="EC790" s="44"/>
      <c r="ED790" s="44"/>
      <c r="EE790" s="44"/>
      <c r="EF790" s="44"/>
    </row>
    <row r="791" spans="1:136" ht="15">
      <c r="A791" s="10"/>
      <c r="B791" s="10"/>
      <c r="C791" s="4"/>
      <c r="D791" s="4"/>
      <c r="E791" s="4"/>
      <c r="F791" s="4"/>
      <c r="G791" s="4"/>
      <c r="H791" s="4"/>
      <c r="I791" s="4"/>
      <c r="J791" s="4"/>
      <c r="K791" s="4"/>
      <c r="L791" s="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  <c r="CO791" s="44"/>
      <c r="CP791" s="44"/>
      <c r="CQ791" s="44"/>
      <c r="CR791" s="44"/>
      <c r="CS791" s="44"/>
      <c r="CT791" s="44"/>
      <c r="CU791" s="44"/>
      <c r="CV791" s="44"/>
      <c r="CW791" s="44"/>
      <c r="CX791" s="44"/>
      <c r="CY791" s="44"/>
      <c r="CZ791" s="44"/>
      <c r="DA791" s="44"/>
      <c r="DB791" s="44"/>
      <c r="DC791" s="44"/>
      <c r="DD791" s="44"/>
      <c r="DE791" s="44"/>
      <c r="DF791" s="44"/>
      <c r="DG791" s="44"/>
      <c r="DH791" s="44"/>
      <c r="DI791" s="44"/>
      <c r="DJ791" s="44"/>
      <c r="DK791" s="44"/>
      <c r="DL791" s="44"/>
      <c r="DM791" s="44"/>
      <c r="DN791" s="44"/>
      <c r="DO791" s="44"/>
      <c r="DP791" s="44"/>
      <c r="DQ791" s="44"/>
      <c r="DR791" s="44"/>
      <c r="DS791" s="44"/>
      <c r="DT791" s="44"/>
      <c r="DU791" s="44"/>
      <c r="DV791" s="44"/>
      <c r="DW791" s="44"/>
      <c r="DX791" s="44"/>
      <c r="DY791" s="44"/>
      <c r="DZ791" s="44"/>
      <c r="EA791" s="44"/>
      <c r="EB791" s="44"/>
      <c r="EC791" s="44"/>
      <c r="ED791" s="44"/>
      <c r="EE791" s="44"/>
      <c r="EF791" s="44"/>
    </row>
    <row r="792" spans="1:136" ht="15">
      <c r="A792" s="10"/>
      <c r="B792" s="10"/>
      <c r="C792" s="4"/>
      <c r="D792" s="4"/>
      <c r="E792" s="4"/>
      <c r="F792" s="4"/>
      <c r="G792" s="4"/>
      <c r="H792" s="4"/>
      <c r="I792" s="4"/>
      <c r="J792" s="4"/>
      <c r="K792" s="4"/>
      <c r="L792" s="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  <c r="CO792" s="44"/>
      <c r="CP792" s="44"/>
      <c r="CQ792" s="44"/>
      <c r="CR792" s="44"/>
      <c r="CS792" s="44"/>
      <c r="CT792" s="44"/>
      <c r="CU792" s="44"/>
      <c r="CV792" s="44"/>
      <c r="CW792" s="44"/>
      <c r="CX792" s="44"/>
      <c r="CY792" s="44"/>
      <c r="CZ792" s="44"/>
      <c r="DA792" s="44"/>
      <c r="DB792" s="44"/>
      <c r="DC792" s="44"/>
      <c r="DD792" s="44"/>
      <c r="DE792" s="44"/>
      <c r="DF792" s="44"/>
      <c r="DG792" s="44"/>
      <c r="DH792" s="44"/>
      <c r="DI792" s="44"/>
      <c r="DJ792" s="44"/>
      <c r="DK792" s="44"/>
      <c r="DL792" s="44"/>
      <c r="DM792" s="44"/>
      <c r="DN792" s="44"/>
      <c r="DO792" s="44"/>
      <c r="DP792" s="44"/>
      <c r="DQ792" s="44"/>
      <c r="DR792" s="44"/>
      <c r="DS792" s="44"/>
      <c r="DT792" s="44"/>
      <c r="DU792" s="44"/>
      <c r="DV792" s="44"/>
      <c r="DW792" s="44"/>
      <c r="DX792" s="44"/>
      <c r="DY792" s="44"/>
      <c r="DZ792" s="44"/>
      <c r="EA792" s="44"/>
      <c r="EB792" s="44"/>
      <c r="EC792" s="44"/>
      <c r="ED792" s="44"/>
      <c r="EE792" s="44"/>
      <c r="EF792" s="44"/>
    </row>
    <row r="793" spans="1:136" ht="15">
      <c r="A793" s="10"/>
      <c r="B793" s="10"/>
      <c r="C793" s="4"/>
      <c r="D793" s="4"/>
      <c r="E793" s="4"/>
      <c r="F793" s="4"/>
      <c r="G793" s="4"/>
      <c r="H793" s="4"/>
      <c r="I793" s="4"/>
      <c r="J793" s="4"/>
      <c r="K793" s="4"/>
      <c r="L793" s="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  <c r="CO793" s="44"/>
      <c r="CP793" s="44"/>
      <c r="CQ793" s="44"/>
      <c r="CR793" s="44"/>
      <c r="CS793" s="44"/>
      <c r="CT793" s="44"/>
      <c r="CU793" s="44"/>
      <c r="CV793" s="44"/>
      <c r="CW793" s="44"/>
      <c r="CX793" s="44"/>
      <c r="CY793" s="44"/>
      <c r="CZ793" s="44"/>
      <c r="DA793" s="44"/>
      <c r="DB793" s="44"/>
      <c r="DC793" s="44"/>
      <c r="DD793" s="44"/>
      <c r="DE793" s="44"/>
      <c r="DF793" s="44"/>
      <c r="DG793" s="44"/>
      <c r="DH793" s="44"/>
      <c r="DI793" s="44"/>
      <c r="DJ793" s="44"/>
      <c r="DK793" s="44"/>
      <c r="DL793" s="44"/>
      <c r="DM793" s="44"/>
      <c r="DN793" s="44"/>
      <c r="DO793" s="44"/>
      <c r="DP793" s="44"/>
      <c r="DQ793" s="44"/>
      <c r="DR793" s="44"/>
      <c r="DS793" s="44"/>
      <c r="DT793" s="44"/>
      <c r="DU793" s="44"/>
      <c r="DV793" s="44"/>
      <c r="DW793" s="44"/>
      <c r="DX793" s="44"/>
      <c r="DY793" s="44"/>
      <c r="DZ793" s="44"/>
      <c r="EA793" s="44"/>
      <c r="EB793" s="44"/>
      <c r="EC793" s="44"/>
      <c r="ED793" s="44"/>
      <c r="EE793" s="44"/>
      <c r="EF793" s="44"/>
    </row>
    <row r="794" spans="1:136" ht="15" customHeight="1">
      <c r="A794" s="10"/>
      <c r="B794" s="10"/>
      <c r="C794" s="4"/>
      <c r="D794" s="4"/>
      <c r="E794" s="4"/>
      <c r="F794" s="4"/>
      <c r="G794" s="4"/>
      <c r="H794" s="4"/>
      <c r="I794" s="4"/>
      <c r="J794" s="4"/>
      <c r="K794" s="4"/>
      <c r="L794" s="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  <c r="CO794" s="44"/>
      <c r="CP794" s="44"/>
      <c r="CQ794" s="44"/>
      <c r="CR794" s="44"/>
      <c r="CS794" s="44"/>
      <c r="CT794" s="44"/>
      <c r="CU794" s="44"/>
      <c r="CV794" s="44"/>
      <c r="CW794" s="44"/>
      <c r="CX794" s="44"/>
      <c r="CY794" s="44"/>
      <c r="CZ794" s="44"/>
      <c r="DA794" s="44"/>
      <c r="DB794" s="44"/>
      <c r="DC794" s="44"/>
      <c r="DD794" s="44"/>
      <c r="DE794" s="44"/>
      <c r="DF794" s="44"/>
      <c r="DG794" s="44"/>
      <c r="DH794" s="44"/>
      <c r="DI794" s="44"/>
      <c r="DJ794" s="44"/>
      <c r="DK794" s="44"/>
      <c r="DL794" s="44"/>
      <c r="DM794" s="44"/>
      <c r="DN794" s="44"/>
      <c r="DO794" s="44"/>
      <c r="DP794" s="44"/>
      <c r="DQ794" s="44"/>
      <c r="DR794" s="44"/>
      <c r="DS794" s="44"/>
      <c r="DT794" s="44"/>
      <c r="DU794" s="44"/>
      <c r="DV794" s="44"/>
      <c r="DW794" s="44"/>
      <c r="DX794" s="44"/>
      <c r="DY794" s="44"/>
      <c r="DZ794" s="44"/>
      <c r="EA794" s="44"/>
      <c r="EB794" s="44"/>
      <c r="EC794" s="44"/>
      <c r="ED794" s="44"/>
      <c r="EE794" s="44"/>
      <c r="EF794" s="44"/>
    </row>
    <row r="795" spans="1:136" ht="15">
      <c r="A795" s="10"/>
      <c r="B795" s="10"/>
      <c r="C795" s="4"/>
      <c r="D795" s="4"/>
      <c r="E795" s="4"/>
      <c r="F795" s="4"/>
      <c r="G795" s="4"/>
      <c r="H795" s="4"/>
      <c r="I795" s="4"/>
      <c r="J795" s="4"/>
      <c r="K795" s="4"/>
      <c r="L795" s="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  <c r="CO795" s="44"/>
      <c r="CP795" s="44"/>
      <c r="CQ795" s="44"/>
      <c r="CR795" s="44"/>
      <c r="CS795" s="44"/>
      <c r="CT795" s="44"/>
      <c r="CU795" s="44"/>
      <c r="CV795" s="44"/>
      <c r="CW795" s="44"/>
      <c r="CX795" s="44"/>
      <c r="CY795" s="44"/>
      <c r="CZ795" s="44"/>
      <c r="DA795" s="44"/>
      <c r="DB795" s="44"/>
      <c r="DC795" s="44"/>
      <c r="DD795" s="44"/>
      <c r="DE795" s="44"/>
      <c r="DF795" s="44"/>
      <c r="DG795" s="44"/>
      <c r="DH795" s="44"/>
      <c r="DI795" s="44"/>
      <c r="DJ795" s="44"/>
      <c r="DK795" s="44"/>
      <c r="DL795" s="44"/>
      <c r="DM795" s="44"/>
      <c r="DN795" s="44"/>
      <c r="DO795" s="44"/>
      <c r="DP795" s="44"/>
      <c r="DQ795" s="44"/>
      <c r="DR795" s="44"/>
      <c r="DS795" s="44"/>
      <c r="DT795" s="44"/>
      <c r="DU795" s="44"/>
      <c r="DV795" s="44"/>
      <c r="DW795" s="44"/>
      <c r="DX795" s="44"/>
      <c r="DY795" s="44"/>
      <c r="DZ795" s="44"/>
      <c r="EA795" s="44"/>
      <c r="EB795" s="44"/>
      <c r="EC795" s="44"/>
      <c r="ED795" s="44"/>
      <c r="EE795" s="44"/>
      <c r="EF795" s="44"/>
    </row>
    <row r="796" spans="1:136" ht="15">
      <c r="A796" s="10"/>
      <c r="B796" s="10"/>
      <c r="C796" s="4"/>
      <c r="D796" s="4"/>
      <c r="E796" s="4"/>
      <c r="F796" s="4"/>
      <c r="G796" s="4"/>
      <c r="H796" s="4"/>
      <c r="I796" s="4"/>
      <c r="J796" s="4"/>
      <c r="K796" s="4"/>
      <c r="L796" s="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  <c r="CO796" s="44"/>
      <c r="CP796" s="44"/>
      <c r="CQ796" s="44"/>
      <c r="CR796" s="44"/>
      <c r="CS796" s="44"/>
      <c r="CT796" s="44"/>
      <c r="CU796" s="44"/>
      <c r="CV796" s="44"/>
      <c r="CW796" s="44"/>
      <c r="CX796" s="44"/>
      <c r="CY796" s="44"/>
      <c r="CZ796" s="44"/>
      <c r="DA796" s="44"/>
      <c r="DB796" s="44"/>
      <c r="DC796" s="44"/>
      <c r="DD796" s="44"/>
      <c r="DE796" s="44"/>
      <c r="DF796" s="44"/>
      <c r="DG796" s="44"/>
      <c r="DH796" s="44"/>
      <c r="DI796" s="44"/>
      <c r="DJ796" s="44"/>
      <c r="DK796" s="44"/>
      <c r="DL796" s="44"/>
      <c r="DM796" s="44"/>
      <c r="DN796" s="44"/>
      <c r="DO796" s="44"/>
      <c r="DP796" s="44"/>
      <c r="DQ796" s="44"/>
      <c r="DR796" s="44"/>
      <c r="DS796" s="44"/>
      <c r="DT796" s="44"/>
      <c r="DU796" s="44"/>
      <c r="DV796" s="44"/>
      <c r="DW796" s="44"/>
      <c r="DX796" s="44"/>
      <c r="DY796" s="44"/>
      <c r="DZ796" s="44"/>
      <c r="EA796" s="44"/>
      <c r="EB796" s="44"/>
      <c r="EC796" s="44"/>
      <c r="ED796" s="44"/>
      <c r="EE796" s="44"/>
      <c r="EF796" s="44"/>
    </row>
    <row r="797" spans="1:136" ht="15">
      <c r="A797" s="10"/>
      <c r="B797" s="18"/>
      <c r="C797" s="4"/>
      <c r="D797" s="4"/>
      <c r="E797" s="4"/>
      <c r="F797" s="4"/>
      <c r="G797" s="4"/>
      <c r="H797" s="4"/>
      <c r="I797" s="4"/>
      <c r="J797" s="4"/>
      <c r="K797" s="4"/>
      <c r="L797" s="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  <c r="CO797" s="44"/>
      <c r="CP797" s="44"/>
      <c r="CQ797" s="44"/>
      <c r="CR797" s="44"/>
      <c r="CS797" s="44"/>
      <c r="CT797" s="44"/>
      <c r="CU797" s="44"/>
      <c r="CV797" s="44"/>
      <c r="CW797" s="44"/>
      <c r="CX797" s="44"/>
      <c r="CY797" s="44"/>
      <c r="CZ797" s="44"/>
      <c r="DA797" s="44"/>
      <c r="DB797" s="44"/>
      <c r="DC797" s="44"/>
      <c r="DD797" s="44"/>
      <c r="DE797" s="44"/>
      <c r="DF797" s="44"/>
      <c r="DG797" s="44"/>
      <c r="DH797" s="44"/>
      <c r="DI797" s="44"/>
      <c r="DJ797" s="44"/>
      <c r="DK797" s="44"/>
      <c r="DL797" s="44"/>
      <c r="DM797" s="44"/>
      <c r="DN797" s="44"/>
      <c r="DO797" s="44"/>
      <c r="DP797" s="44"/>
      <c r="DQ797" s="44"/>
      <c r="DR797" s="44"/>
      <c r="DS797" s="44"/>
      <c r="DT797" s="44"/>
      <c r="DU797" s="44"/>
      <c r="DV797" s="44"/>
      <c r="DW797" s="44"/>
      <c r="DX797" s="44"/>
      <c r="DY797" s="44"/>
      <c r="DZ797" s="44"/>
      <c r="EA797" s="44"/>
      <c r="EB797" s="44"/>
      <c r="EC797" s="44"/>
      <c r="ED797" s="44"/>
      <c r="EE797" s="44"/>
      <c r="EF797" s="44"/>
    </row>
    <row r="798" spans="1:136" ht="15">
      <c r="A798" s="10"/>
      <c r="B798" s="15"/>
      <c r="C798" s="4"/>
      <c r="D798" s="4"/>
      <c r="E798" s="4"/>
      <c r="F798" s="4"/>
      <c r="G798" s="4"/>
      <c r="H798" s="4"/>
      <c r="I798" s="4"/>
      <c r="J798" s="4"/>
      <c r="K798" s="4"/>
      <c r="L798" s="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  <c r="CO798" s="44"/>
      <c r="CP798" s="44"/>
      <c r="CQ798" s="44"/>
      <c r="CR798" s="44"/>
      <c r="CS798" s="44"/>
      <c r="CT798" s="44"/>
      <c r="CU798" s="44"/>
      <c r="CV798" s="44"/>
      <c r="CW798" s="44"/>
      <c r="CX798" s="44"/>
      <c r="CY798" s="44"/>
      <c r="CZ798" s="44"/>
      <c r="DA798" s="44"/>
      <c r="DB798" s="44"/>
      <c r="DC798" s="44"/>
      <c r="DD798" s="44"/>
      <c r="DE798" s="44"/>
      <c r="DF798" s="44"/>
      <c r="DG798" s="44"/>
      <c r="DH798" s="44"/>
      <c r="DI798" s="44"/>
      <c r="DJ798" s="44"/>
      <c r="DK798" s="44"/>
      <c r="DL798" s="44"/>
      <c r="DM798" s="44"/>
      <c r="DN798" s="44"/>
      <c r="DO798" s="44"/>
      <c r="DP798" s="44"/>
      <c r="DQ798" s="44"/>
      <c r="DR798" s="44"/>
      <c r="DS798" s="44"/>
      <c r="DT798" s="44"/>
      <c r="DU798" s="44"/>
      <c r="DV798" s="44"/>
      <c r="DW798" s="44"/>
      <c r="DX798" s="44"/>
      <c r="DY798" s="44"/>
      <c r="DZ798" s="44"/>
      <c r="EA798" s="44"/>
      <c r="EB798" s="44"/>
      <c r="EC798" s="44"/>
      <c r="ED798" s="44"/>
      <c r="EE798" s="44"/>
      <c r="EF798" s="44"/>
    </row>
    <row r="799" spans="1:136" ht="15">
      <c r="A799" s="10"/>
      <c r="B799" s="10"/>
      <c r="C799" s="4"/>
      <c r="D799" s="4"/>
      <c r="E799" s="4"/>
      <c r="F799" s="4"/>
      <c r="G799" s="4"/>
      <c r="H799" s="4"/>
      <c r="I799" s="4"/>
      <c r="J799" s="4"/>
      <c r="K799" s="4"/>
      <c r="L799" s="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  <c r="CO799" s="44"/>
      <c r="CP799" s="44"/>
      <c r="CQ799" s="44"/>
      <c r="CR799" s="44"/>
      <c r="CS799" s="44"/>
      <c r="CT799" s="44"/>
      <c r="CU799" s="44"/>
      <c r="CV799" s="44"/>
      <c r="CW799" s="44"/>
      <c r="CX799" s="44"/>
      <c r="CY799" s="44"/>
      <c r="CZ799" s="44"/>
      <c r="DA799" s="44"/>
      <c r="DB799" s="44"/>
      <c r="DC799" s="44"/>
      <c r="DD799" s="44"/>
      <c r="DE799" s="44"/>
      <c r="DF799" s="44"/>
      <c r="DG799" s="44"/>
      <c r="DH799" s="44"/>
      <c r="DI799" s="44"/>
      <c r="DJ799" s="44"/>
      <c r="DK799" s="44"/>
      <c r="DL799" s="44"/>
      <c r="DM799" s="44"/>
      <c r="DN799" s="44"/>
      <c r="DO799" s="44"/>
      <c r="DP799" s="44"/>
      <c r="DQ799" s="44"/>
      <c r="DR799" s="44"/>
      <c r="DS799" s="44"/>
      <c r="DT799" s="44"/>
      <c r="DU799" s="44"/>
      <c r="DV799" s="44"/>
      <c r="DW799" s="44"/>
      <c r="DX799" s="44"/>
      <c r="DY799" s="44"/>
      <c r="DZ799" s="44"/>
      <c r="EA799" s="44"/>
      <c r="EB799" s="44"/>
      <c r="EC799" s="44"/>
      <c r="ED799" s="44"/>
      <c r="EE799" s="44"/>
      <c r="EF799" s="44"/>
    </row>
    <row r="800" spans="1:136" ht="15">
      <c r="A800" s="10"/>
      <c r="B800" s="10"/>
      <c r="C800" s="4"/>
      <c r="D800" s="4"/>
      <c r="E800" s="4"/>
      <c r="F800" s="4"/>
      <c r="G800" s="4"/>
      <c r="H800" s="4"/>
      <c r="I800" s="4"/>
      <c r="J800" s="4"/>
      <c r="K800" s="4"/>
      <c r="L800" s="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  <c r="CO800" s="44"/>
      <c r="CP800" s="44"/>
      <c r="CQ800" s="44"/>
      <c r="CR800" s="44"/>
      <c r="CS800" s="44"/>
      <c r="CT800" s="44"/>
      <c r="CU800" s="44"/>
      <c r="CV800" s="44"/>
      <c r="CW800" s="44"/>
      <c r="CX800" s="44"/>
      <c r="CY800" s="44"/>
      <c r="CZ800" s="44"/>
      <c r="DA800" s="44"/>
      <c r="DB800" s="44"/>
      <c r="DC800" s="44"/>
      <c r="DD800" s="44"/>
      <c r="DE800" s="44"/>
      <c r="DF800" s="44"/>
      <c r="DG800" s="44"/>
      <c r="DH800" s="44"/>
      <c r="DI800" s="44"/>
      <c r="DJ800" s="44"/>
      <c r="DK800" s="44"/>
      <c r="DL800" s="44"/>
      <c r="DM800" s="44"/>
      <c r="DN800" s="44"/>
      <c r="DO800" s="44"/>
      <c r="DP800" s="44"/>
      <c r="DQ800" s="44"/>
      <c r="DR800" s="44"/>
      <c r="DS800" s="44"/>
      <c r="DT800" s="44"/>
      <c r="DU800" s="44"/>
      <c r="DV800" s="44"/>
      <c r="DW800" s="44"/>
      <c r="DX800" s="44"/>
      <c r="DY800" s="44"/>
      <c r="DZ800" s="44"/>
      <c r="EA800" s="44"/>
      <c r="EB800" s="44"/>
      <c r="EC800" s="44"/>
      <c r="ED800" s="44"/>
      <c r="EE800" s="44"/>
      <c r="EF800" s="44"/>
    </row>
    <row r="801" spans="1:136" ht="15">
      <c r="A801" s="21"/>
      <c r="B801" s="22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  <c r="CO801" s="44"/>
      <c r="CP801" s="44"/>
      <c r="CQ801" s="44"/>
      <c r="CR801" s="44"/>
      <c r="CS801" s="44"/>
      <c r="CT801" s="44"/>
      <c r="CU801" s="44"/>
      <c r="CV801" s="44"/>
      <c r="CW801" s="44"/>
      <c r="CX801" s="44"/>
      <c r="CY801" s="44"/>
      <c r="CZ801" s="44"/>
      <c r="DA801" s="44"/>
      <c r="DB801" s="44"/>
      <c r="DC801" s="44"/>
      <c r="DD801" s="44"/>
      <c r="DE801" s="44"/>
      <c r="DF801" s="44"/>
      <c r="DG801" s="44"/>
      <c r="DH801" s="44"/>
      <c r="DI801" s="44"/>
      <c r="DJ801" s="44"/>
      <c r="DK801" s="44"/>
      <c r="DL801" s="44"/>
      <c r="DM801" s="44"/>
      <c r="DN801" s="44"/>
      <c r="DO801" s="44"/>
      <c r="DP801" s="44"/>
      <c r="DQ801" s="44"/>
      <c r="DR801" s="44"/>
      <c r="DS801" s="44"/>
      <c r="DT801" s="44"/>
      <c r="DU801" s="44"/>
      <c r="DV801" s="44"/>
      <c r="DW801" s="44"/>
      <c r="DX801" s="44"/>
      <c r="DY801" s="44"/>
      <c r="DZ801" s="44"/>
      <c r="EA801" s="44"/>
      <c r="EB801" s="44"/>
      <c r="EC801" s="44"/>
      <c r="ED801" s="44"/>
      <c r="EE801" s="44"/>
      <c r="EF801" s="44"/>
    </row>
    <row r="802" spans="1:136" ht="15">
      <c r="A802" s="21"/>
      <c r="B802" s="22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  <c r="CO802" s="44"/>
      <c r="CP802" s="44"/>
      <c r="CQ802" s="44"/>
      <c r="CR802" s="44"/>
      <c r="CS802" s="44"/>
      <c r="CT802" s="44"/>
      <c r="CU802" s="44"/>
      <c r="CV802" s="44"/>
      <c r="CW802" s="44"/>
      <c r="CX802" s="44"/>
      <c r="CY802" s="44"/>
      <c r="CZ802" s="44"/>
      <c r="DA802" s="44"/>
      <c r="DB802" s="44"/>
      <c r="DC802" s="44"/>
      <c r="DD802" s="44"/>
      <c r="DE802" s="44"/>
      <c r="DF802" s="44"/>
      <c r="DG802" s="44"/>
      <c r="DH802" s="44"/>
      <c r="DI802" s="44"/>
      <c r="DJ802" s="44"/>
      <c r="DK802" s="44"/>
      <c r="DL802" s="44"/>
      <c r="DM802" s="44"/>
      <c r="DN802" s="44"/>
      <c r="DO802" s="44"/>
      <c r="DP802" s="44"/>
      <c r="DQ802" s="44"/>
      <c r="DR802" s="44"/>
      <c r="DS802" s="44"/>
      <c r="DT802" s="44"/>
      <c r="DU802" s="44"/>
      <c r="DV802" s="44"/>
      <c r="DW802" s="44"/>
      <c r="DX802" s="44"/>
      <c r="DY802" s="44"/>
      <c r="DZ802" s="44"/>
      <c r="EA802" s="44"/>
      <c r="EB802" s="44"/>
      <c r="EC802" s="44"/>
      <c r="ED802" s="44"/>
      <c r="EE802" s="44"/>
      <c r="EF802" s="44"/>
    </row>
    <row r="803" spans="1:136" ht="15" customHeight="1">
      <c r="A803" s="10"/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32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  <c r="CO803" s="44"/>
      <c r="CP803" s="44"/>
      <c r="CQ803" s="44"/>
      <c r="CR803" s="44"/>
      <c r="CS803" s="44"/>
      <c r="CT803" s="44"/>
      <c r="CU803" s="44"/>
      <c r="CV803" s="44"/>
      <c r="CW803" s="44"/>
      <c r="CX803" s="44"/>
      <c r="CY803" s="44"/>
      <c r="CZ803" s="44"/>
      <c r="DA803" s="44"/>
      <c r="DB803" s="44"/>
      <c r="DC803" s="44"/>
      <c r="DD803" s="44"/>
      <c r="DE803" s="44"/>
      <c r="DF803" s="44"/>
      <c r="DG803" s="44"/>
      <c r="DH803" s="44"/>
      <c r="DI803" s="44"/>
      <c r="DJ803" s="44"/>
      <c r="DK803" s="44"/>
      <c r="DL803" s="44"/>
      <c r="DM803" s="44"/>
      <c r="DN803" s="44"/>
      <c r="DO803" s="44"/>
      <c r="DP803" s="44"/>
      <c r="DQ803" s="44"/>
      <c r="DR803" s="44"/>
      <c r="DS803" s="44"/>
      <c r="DT803" s="44"/>
      <c r="DU803" s="44"/>
      <c r="DV803" s="44"/>
      <c r="DW803" s="44"/>
      <c r="DX803" s="44"/>
      <c r="DY803" s="44"/>
      <c r="DZ803" s="44"/>
      <c r="EA803" s="44"/>
      <c r="EB803" s="44"/>
      <c r="EC803" s="44"/>
      <c r="ED803" s="44"/>
      <c r="EE803" s="44"/>
      <c r="EF803" s="44"/>
    </row>
    <row r="804" spans="1:136" ht="15" customHeight="1">
      <c r="A804" s="10"/>
      <c r="B804" s="15"/>
      <c r="C804" s="32"/>
      <c r="D804" s="32"/>
      <c r="E804" s="32"/>
      <c r="F804" s="32"/>
      <c r="G804" s="32"/>
      <c r="H804" s="32"/>
      <c r="I804" s="32"/>
      <c r="J804" s="32"/>
      <c r="K804" s="32"/>
      <c r="L804" s="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  <c r="CO804" s="44"/>
      <c r="CP804" s="44"/>
      <c r="CQ804" s="44"/>
      <c r="CR804" s="44"/>
      <c r="CS804" s="44"/>
      <c r="CT804" s="44"/>
      <c r="CU804" s="44"/>
      <c r="CV804" s="44"/>
      <c r="CW804" s="44"/>
      <c r="CX804" s="44"/>
      <c r="CY804" s="44"/>
      <c r="CZ804" s="44"/>
      <c r="DA804" s="44"/>
      <c r="DB804" s="44"/>
      <c r="DC804" s="44"/>
      <c r="DD804" s="44"/>
      <c r="DE804" s="44"/>
      <c r="DF804" s="44"/>
      <c r="DG804" s="44"/>
      <c r="DH804" s="44"/>
      <c r="DI804" s="44"/>
      <c r="DJ804" s="44"/>
      <c r="DK804" s="44"/>
      <c r="DL804" s="44"/>
      <c r="DM804" s="44"/>
      <c r="DN804" s="44"/>
      <c r="DO804" s="44"/>
      <c r="DP804" s="44"/>
      <c r="DQ804" s="44"/>
      <c r="DR804" s="44"/>
      <c r="DS804" s="44"/>
      <c r="DT804" s="44"/>
      <c r="DU804" s="44"/>
      <c r="DV804" s="44"/>
      <c r="DW804" s="44"/>
      <c r="DX804" s="44"/>
      <c r="DY804" s="44"/>
      <c r="DZ804" s="44"/>
      <c r="EA804" s="44"/>
      <c r="EB804" s="44"/>
      <c r="EC804" s="44"/>
      <c r="ED804" s="44"/>
      <c r="EE804" s="44"/>
      <c r="EF804" s="44"/>
    </row>
    <row r="805" spans="1:136" ht="15">
      <c r="A805" s="10"/>
      <c r="B805" s="10"/>
      <c r="C805" s="4"/>
      <c r="D805" s="4"/>
      <c r="E805" s="4"/>
      <c r="F805" s="4"/>
      <c r="G805" s="4"/>
      <c r="H805" s="4"/>
      <c r="I805" s="4"/>
      <c r="J805" s="4"/>
      <c r="K805" s="4"/>
      <c r="L805" s="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  <c r="CO805" s="44"/>
      <c r="CP805" s="44"/>
      <c r="CQ805" s="44"/>
      <c r="CR805" s="44"/>
      <c r="CS805" s="44"/>
      <c r="CT805" s="44"/>
      <c r="CU805" s="44"/>
      <c r="CV805" s="44"/>
      <c r="CW805" s="44"/>
      <c r="CX805" s="44"/>
      <c r="CY805" s="44"/>
      <c r="CZ805" s="44"/>
      <c r="DA805" s="44"/>
      <c r="DB805" s="44"/>
      <c r="DC805" s="44"/>
      <c r="DD805" s="44"/>
      <c r="DE805" s="44"/>
      <c r="DF805" s="44"/>
      <c r="DG805" s="44"/>
      <c r="DH805" s="44"/>
      <c r="DI805" s="44"/>
      <c r="DJ805" s="44"/>
      <c r="DK805" s="44"/>
      <c r="DL805" s="44"/>
      <c r="DM805" s="44"/>
      <c r="DN805" s="44"/>
      <c r="DO805" s="44"/>
      <c r="DP805" s="44"/>
      <c r="DQ805" s="44"/>
      <c r="DR805" s="44"/>
      <c r="DS805" s="44"/>
      <c r="DT805" s="44"/>
      <c r="DU805" s="44"/>
      <c r="DV805" s="44"/>
      <c r="DW805" s="44"/>
      <c r="DX805" s="44"/>
      <c r="DY805" s="44"/>
      <c r="DZ805" s="44"/>
      <c r="EA805" s="44"/>
      <c r="EB805" s="44"/>
      <c r="EC805" s="44"/>
      <c r="ED805" s="44"/>
      <c r="EE805" s="44"/>
      <c r="EF805" s="44"/>
    </row>
    <row r="806" spans="1:136" ht="15">
      <c r="A806" s="10"/>
      <c r="B806" s="10"/>
      <c r="C806" s="4"/>
      <c r="D806" s="4"/>
      <c r="E806" s="4"/>
      <c r="F806" s="4"/>
      <c r="G806" s="4"/>
      <c r="H806" s="4"/>
      <c r="I806" s="4"/>
      <c r="J806" s="4"/>
      <c r="K806" s="4"/>
      <c r="L806" s="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  <c r="CO806" s="44"/>
      <c r="CP806" s="44"/>
      <c r="CQ806" s="44"/>
      <c r="CR806" s="44"/>
      <c r="CS806" s="44"/>
      <c r="CT806" s="44"/>
      <c r="CU806" s="44"/>
      <c r="CV806" s="44"/>
      <c r="CW806" s="44"/>
      <c r="CX806" s="44"/>
      <c r="CY806" s="44"/>
      <c r="CZ806" s="44"/>
      <c r="DA806" s="44"/>
      <c r="DB806" s="44"/>
      <c r="DC806" s="44"/>
      <c r="DD806" s="44"/>
      <c r="DE806" s="44"/>
      <c r="DF806" s="44"/>
      <c r="DG806" s="44"/>
      <c r="DH806" s="44"/>
      <c r="DI806" s="44"/>
      <c r="DJ806" s="44"/>
      <c r="DK806" s="44"/>
      <c r="DL806" s="44"/>
      <c r="DM806" s="44"/>
      <c r="DN806" s="44"/>
      <c r="DO806" s="44"/>
      <c r="DP806" s="44"/>
      <c r="DQ806" s="44"/>
      <c r="DR806" s="44"/>
      <c r="DS806" s="44"/>
      <c r="DT806" s="44"/>
      <c r="DU806" s="44"/>
      <c r="DV806" s="44"/>
      <c r="DW806" s="44"/>
      <c r="DX806" s="44"/>
      <c r="DY806" s="44"/>
      <c r="DZ806" s="44"/>
      <c r="EA806" s="44"/>
      <c r="EB806" s="44"/>
      <c r="EC806" s="44"/>
      <c r="ED806" s="44"/>
      <c r="EE806" s="44"/>
      <c r="EF806" s="44"/>
    </row>
    <row r="807" spans="1:136" ht="15">
      <c r="A807" s="10"/>
      <c r="B807" s="10"/>
      <c r="C807" s="4"/>
      <c r="D807" s="4"/>
      <c r="E807" s="4"/>
      <c r="F807" s="4"/>
      <c r="G807" s="4"/>
      <c r="H807" s="4"/>
      <c r="I807" s="4"/>
      <c r="J807" s="4"/>
      <c r="K807" s="4"/>
      <c r="L807" s="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  <c r="CO807" s="44"/>
      <c r="CP807" s="44"/>
      <c r="CQ807" s="44"/>
      <c r="CR807" s="44"/>
      <c r="CS807" s="44"/>
      <c r="CT807" s="44"/>
      <c r="CU807" s="44"/>
      <c r="CV807" s="44"/>
      <c r="CW807" s="44"/>
      <c r="CX807" s="44"/>
      <c r="CY807" s="44"/>
      <c r="CZ807" s="44"/>
      <c r="DA807" s="44"/>
      <c r="DB807" s="44"/>
      <c r="DC807" s="44"/>
      <c r="DD807" s="44"/>
      <c r="DE807" s="44"/>
      <c r="DF807" s="44"/>
      <c r="DG807" s="44"/>
      <c r="DH807" s="44"/>
      <c r="DI807" s="44"/>
      <c r="DJ807" s="44"/>
      <c r="DK807" s="44"/>
      <c r="DL807" s="44"/>
      <c r="DM807" s="44"/>
      <c r="DN807" s="44"/>
      <c r="DO807" s="44"/>
      <c r="DP807" s="44"/>
      <c r="DQ807" s="44"/>
      <c r="DR807" s="44"/>
      <c r="DS807" s="44"/>
      <c r="DT807" s="44"/>
      <c r="DU807" s="44"/>
      <c r="DV807" s="44"/>
      <c r="DW807" s="44"/>
      <c r="DX807" s="44"/>
      <c r="DY807" s="44"/>
      <c r="DZ807" s="44"/>
      <c r="EA807" s="44"/>
      <c r="EB807" s="44"/>
      <c r="EC807" s="44"/>
      <c r="ED807" s="44"/>
      <c r="EE807" s="44"/>
      <c r="EF807" s="44"/>
    </row>
    <row r="808" spans="1:136" ht="15">
      <c r="A808" s="10"/>
      <c r="B808" s="10"/>
      <c r="C808" s="4"/>
      <c r="D808" s="4"/>
      <c r="E808" s="4"/>
      <c r="F808" s="4"/>
      <c r="G808" s="4"/>
      <c r="H808" s="4"/>
      <c r="I808" s="4"/>
      <c r="J808" s="4"/>
      <c r="K808" s="4"/>
      <c r="L808" s="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  <c r="CO808" s="44"/>
      <c r="CP808" s="44"/>
      <c r="CQ808" s="44"/>
      <c r="CR808" s="44"/>
      <c r="CS808" s="44"/>
      <c r="CT808" s="44"/>
      <c r="CU808" s="44"/>
      <c r="CV808" s="44"/>
      <c r="CW808" s="44"/>
      <c r="CX808" s="44"/>
      <c r="CY808" s="44"/>
      <c r="CZ808" s="44"/>
      <c r="DA808" s="44"/>
      <c r="DB808" s="44"/>
      <c r="DC808" s="44"/>
      <c r="DD808" s="44"/>
      <c r="DE808" s="44"/>
      <c r="DF808" s="44"/>
      <c r="DG808" s="44"/>
      <c r="DH808" s="44"/>
      <c r="DI808" s="44"/>
      <c r="DJ808" s="44"/>
      <c r="DK808" s="44"/>
      <c r="DL808" s="44"/>
      <c r="DM808" s="44"/>
      <c r="DN808" s="44"/>
      <c r="DO808" s="44"/>
      <c r="DP808" s="44"/>
      <c r="DQ808" s="44"/>
      <c r="DR808" s="44"/>
      <c r="DS808" s="44"/>
      <c r="DT808" s="44"/>
      <c r="DU808" s="44"/>
      <c r="DV808" s="44"/>
      <c r="DW808" s="44"/>
      <c r="DX808" s="44"/>
      <c r="DY808" s="44"/>
      <c r="DZ808" s="44"/>
      <c r="EA808" s="44"/>
      <c r="EB808" s="44"/>
      <c r="EC808" s="44"/>
      <c r="ED808" s="44"/>
      <c r="EE808" s="44"/>
      <c r="EF808" s="44"/>
    </row>
    <row r="809" spans="1:136" ht="15">
      <c r="A809" s="10"/>
      <c r="B809" s="10"/>
      <c r="C809" s="4"/>
      <c r="D809" s="4"/>
      <c r="E809" s="4"/>
      <c r="F809" s="4"/>
      <c r="G809" s="4"/>
      <c r="H809" s="4"/>
      <c r="I809" s="4"/>
      <c r="J809" s="4"/>
      <c r="K809" s="4"/>
      <c r="L809" s="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  <c r="CO809" s="44"/>
      <c r="CP809" s="44"/>
      <c r="CQ809" s="44"/>
      <c r="CR809" s="44"/>
      <c r="CS809" s="44"/>
      <c r="CT809" s="44"/>
      <c r="CU809" s="44"/>
      <c r="CV809" s="44"/>
      <c r="CW809" s="44"/>
      <c r="CX809" s="44"/>
      <c r="CY809" s="44"/>
      <c r="CZ809" s="44"/>
      <c r="DA809" s="44"/>
      <c r="DB809" s="44"/>
      <c r="DC809" s="44"/>
      <c r="DD809" s="44"/>
      <c r="DE809" s="44"/>
      <c r="DF809" s="44"/>
      <c r="DG809" s="44"/>
      <c r="DH809" s="44"/>
      <c r="DI809" s="44"/>
      <c r="DJ809" s="44"/>
      <c r="DK809" s="44"/>
      <c r="DL809" s="44"/>
      <c r="DM809" s="44"/>
      <c r="DN809" s="44"/>
      <c r="DO809" s="44"/>
      <c r="DP809" s="44"/>
      <c r="DQ809" s="44"/>
      <c r="DR809" s="44"/>
      <c r="DS809" s="44"/>
      <c r="DT809" s="44"/>
      <c r="DU809" s="44"/>
      <c r="DV809" s="44"/>
      <c r="DW809" s="44"/>
      <c r="DX809" s="44"/>
      <c r="DY809" s="44"/>
      <c r="DZ809" s="44"/>
      <c r="EA809" s="44"/>
      <c r="EB809" s="44"/>
      <c r="EC809" s="44"/>
      <c r="ED809" s="44"/>
      <c r="EE809" s="44"/>
      <c r="EF809" s="44"/>
    </row>
    <row r="810" spans="1:136" ht="15">
      <c r="A810" s="10"/>
      <c r="B810" s="10"/>
      <c r="C810" s="4"/>
      <c r="D810" s="4"/>
      <c r="E810" s="4"/>
      <c r="F810" s="4"/>
      <c r="G810" s="4"/>
      <c r="H810" s="4"/>
      <c r="I810" s="4"/>
      <c r="J810" s="4"/>
      <c r="K810" s="4"/>
      <c r="L810" s="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  <c r="CO810" s="44"/>
      <c r="CP810" s="44"/>
      <c r="CQ810" s="44"/>
      <c r="CR810" s="44"/>
      <c r="CS810" s="44"/>
      <c r="CT810" s="44"/>
      <c r="CU810" s="44"/>
      <c r="CV810" s="44"/>
      <c r="CW810" s="44"/>
      <c r="CX810" s="44"/>
      <c r="CY810" s="44"/>
      <c r="CZ810" s="44"/>
      <c r="DA810" s="44"/>
      <c r="DB810" s="44"/>
      <c r="DC810" s="44"/>
      <c r="DD810" s="44"/>
      <c r="DE810" s="44"/>
      <c r="DF810" s="44"/>
      <c r="DG810" s="44"/>
      <c r="DH810" s="44"/>
      <c r="DI810" s="44"/>
      <c r="DJ810" s="44"/>
      <c r="DK810" s="44"/>
      <c r="DL810" s="44"/>
      <c r="DM810" s="44"/>
      <c r="DN810" s="44"/>
      <c r="DO810" s="44"/>
      <c r="DP810" s="44"/>
      <c r="DQ810" s="44"/>
      <c r="DR810" s="44"/>
      <c r="DS810" s="44"/>
      <c r="DT810" s="44"/>
      <c r="DU810" s="44"/>
      <c r="DV810" s="44"/>
      <c r="DW810" s="44"/>
      <c r="DX810" s="44"/>
      <c r="DY810" s="44"/>
      <c r="DZ810" s="44"/>
      <c r="EA810" s="44"/>
      <c r="EB810" s="44"/>
      <c r="EC810" s="44"/>
      <c r="ED810" s="44"/>
      <c r="EE810" s="44"/>
      <c r="EF810" s="44"/>
    </row>
    <row r="811" spans="1:136" ht="15">
      <c r="A811" s="10"/>
      <c r="B811" s="15"/>
      <c r="C811" s="32"/>
      <c r="D811" s="32"/>
      <c r="E811" s="32"/>
      <c r="F811" s="32"/>
      <c r="G811" s="32"/>
      <c r="H811" s="32"/>
      <c r="I811" s="32"/>
      <c r="J811" s="32"/>
      <c r="K811" s="32"/>
      <c r="L811" s="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  <c r="CO811" s="44"/>
      <c r="CP811" s="44"/>
      <c r="CQ811" s="44"/>
      <c r="CR811" s="44"/>
      <c r="CS811" s="44"/>
      <c r="CT811" s="44"/>
      <c r="CU811" s="44"/>
      <c r="CV811" s="44"/>
      <c r="CW811" s="44"/>
      <c r="CX811" s="44"/>
      <c r="CY811" s="44"/>
      <c r="CZ811" s="44"/>
      <c r="DA811" s="44"/>
      <c r="DB811" s="44"/>
      <c r="DC811" s="44"/>
      <c r="DD811" s="44"/>
      <c r="DE811" s="44"/>
      <c r="DF811" s="44"/>
      <c r="DG811" s="44"/>
      <c r="DH811" s="44"/>
      <c r="DI811" s="44"/>
      <c r="DJ811" s="44"/>
      <c r="DK811" s="44"/>
      <c r="DL811" s="44"/>
      <c r="DM811" s="44"/>
      <c r="DN811" s="44"/>
      <c r="DO811" s="44"/>
      <c r="DP811" s="44"/>
      <c r="DQ811" s="44"/>
      <c r="DR811" s="44"/>
      <c r="DS811" s="44"/>
      <c r="DT811" s="44"/>
      <c r="DU811" s="44"/>
      <c r="DV811" s="44"/>
      <c r="DW811" s="44"/>
      <c r="DX811" s="44"/>
      <c r="DY811" s="44"/>
      <c r="DZ811" s="44"/>
      <c r="EA811" s="44"/>
      <c r="EB811" s="44"/>
      <c r="EC811" s="44"/>
      <c r="ED811" s="44"/>
      <c r="EE811" s="44"/>
      <c r="EF811" s="44"/>
    </row>
    <row r="812" spans="1:136" ht="15">
      <c r="A812" s="10"/>
      <c r="B812" s="15"/>
      <c r="C812" s="4"/>
      <c r="D812" s="4"/>
      <c r="E812" s="4"/>
      <c r="F812" s="4"/>
      <c r="G812" s="4"/>
      <c r="H812" s="4"/>
      <c r="I812" s="4"/>
      <c r="J812" s="4"/>
      <c r="K812" s="4"/>
      <c r="L812" s="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  <c r="CO812" s="44"/>
      <c r="CP812" s="44"/>
      <c r="CQ812" s="44"/>
      <c r="CR812" s="44"/>
      <c r="CS812" s="44"/>
      <c r="CT812" s="44"/>
      <c r="CU812" s="44"/>
      <c r="CV812" s="44"/>
      <c r="CW812" s="44"/>
      <c r="CX812" s="44"/>
      <c r="CY812" s="44"/>
      <c r="CZ812" s="44"/>
      <c r="DA812" s="44"/>
      <c r="DB812" s="44"/>
      <c r="DC812" s="44"/>
      <c r="DD812" s="44"/>
      <c r="DE812" s="44"/>
      <c r="DF812" s="44"/>
      <c r="DG812" s="44"/>
      <c r="DH812" s="44"/>
      <c r="DI812" s="44"/>
      <c r="DJ812" s="44"/>
      <c r="DK812" s="44"/>
      <c r="DL812" s="44"/>
      <c r="DM812" s="44"/>
      <c r="DN812" s="44"/>
      <c r="DO812" s="44"/>
      <c r="DP812" s="44"/>
      <c r="DQ812" s="44"/>
      <c r="DR812" s="44"/>
      <c r="DS812" s="44"/>
      <c r="DT812" s="44"/>
      <c r="DU812" s="44"/>
      <c r="DV812" s="44"/>
      <c r="DW812" s="44"/>
      <c r="DX812" s="44"/>
      <c r="DY812" s="44"/>
      <c r="DZ812" s="44"/>
      <c r="EA812" s="44"/>
      <c r="EB812" s="44"/>
      <c r="EC812" s="44"/>
      <c r="ED812" s="44"/>
      <c r="EE812" s="44"/>
      <c r="EF812" s="44"/>
    </row>
    <row r="813" spans="1:136" ht="15">
      <c r="A813" s="10"/>
      <c r="B813" s="10"/>
      <c r="C813" s="4"/>
      <c r="D813" s="4"/>
      <c r="E813" s="4"/>
      <c r="F813" s="4"/>
      <c r="G813" s="4"/>
      <c r="H813" s="4"/>
      <c r="I813" s="4"/>
      <c r="J813" s="4"/>
      <c r="K813" s="4"/>
      <c r="L813" s="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  <c r="CO813" s="44"/>
      <c r="CP813" s="44"/>
      <c r="CQ813" s="44"/>
      <c r="CR813" s="44"/>
      <c r="CS813" s="44"/>
      <c r="CT813" s="44"/>
      <c r="CU813" s="44"/>
      <c r="CV813" s="44"/>
      <c r="CW813" s="44"/>
      <c r="CX813" s="44"/>
      <c r="CY813" s="44"/>
      <c r="CZ813" s="44"/>
      <c r="DA813" s="44"/>
      <c r="DB813" s="44"/>
      <c r="DC813" s="44"/>
      <c r="DD813" s="44"/>
      <c r="DE813" s="44"/>
      <c r="DF813" s="44"/>
      <c r="DG813" s="44"/>
      <c r="DH813" s="44"/>
      <c r="DI813" s="44"/>
      <c r="DJ813" s="44"/>
      <c r="DK813" s="44"/>
      <c r="DL813" s="44"/>
      <c r="DM813" s="44"/>
      <c r="DN813" s="44"/>
      <c r="DO813" s="44"/>
      <c r="DP813" s="44"/>
      <c r="DQ813" s="44"/>
      <c r="DR813" s="44"/>
      <c r="DS813" s="44"/>
      <c r="DT813" s="44"/>
      <c r="DU813" s="44"/>
      <c r="DV813" s="44"/>
      <c r="DW813" s="44"/>
      <c r="DX813" s="44"/>
      <c r="DY813" s="44"/>
      <c r="DZ813" s="44"/>
      <c r="EA813" s="44"/>
      <c r="EB813" s="44"/>
      <c r="EC813" s="44"/>
      <c r="ED813" s="44"/>
      <c r="EE813" s="44"/>
      <c r="EF813" s="44"/>
    </row>
    <row r="814" spans="1:136" ht="15">
      <c r="A814" s="10"/>
      <c r="B814" s="10"/>
      <c r="C814" s="4"/>
      <c r="D814" s="4"/>
      <c r="E814" s="4"/>
      <c r="F814" s="4"/>
      <c r="G814" s="4"/>
      <c r="H814" s="4"/>
      <c r="I814" s="4"/>
      <c r="J814" s="4"/>
      <c r="K814" s="4"/>
      <c r="L814" s="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  <c r="CO814" s="44"/>
      <c r="CP814" s="44"/>
      <c r="CQ814" s="44"/>
      <c r="CR814" s="44"/>
      <c r="CS814" s="44"/>
      <c r="CT814" s="44"/>
      <c r="CU814" s="44"/>
      <c r="CV814" s="44"/>
      <c r="CW814" s="44"/>
      <c r="CX814" s="44"/>
      <c r="CY814" s="44"/>
      <c r="CZ814" s="44"/>
      <c r="DA814" s="44"/>
      <c r="DB814" s="44"/>
      <c r="DC814" s="44"/>
      <c r="DD814" s="44"/>
      <c r="DE814" s="44"/>
      <c r="DF814" s="44"/>
      <c r="DG814" s="44"/>
      <c r="DH814" s="44"/>
      <c r="DI814" s="44"/>
      <c r="DJ814" s="44"/>
      <c r="DK814" s="44"/>
      <c r="DL814" s="44"/>
      <c r="DM814" s="44"/>
      <c r="DN814" s="44"/>
      <c r="DO814" s="44"/>
      <c r="DP814" s="44"/>
      <c r="DQ814" s="44"/>
      <c r="DR814" s="44"/>
      <c r="DS814" s="44"/>
      <c r="DT814" s="44"/>
      <c r="DU814" s="44"/>
      <c r="DV814" s="44"/>
      <c r="DW814" s="44"/>
      <c r="DX814" s="44"/>
      <c r="DY814" s="44"/>
      <c r="DZ814" s="44"/>
      <c r="EA814" s="44"/>
      <c r="EB814" s="44"/>
      <c r="EC814" s="44"/>
      <c r="ED814" s="44"/>
      <c r="EE814" s="44"/>
      <c r="EF814" s="44"/>
    </row>
    <row r="815" spans="1:136" s="38" customFormat="1" ht="15">
      <c r="A815" s="10"/>
      <c r="B815" s="10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  <c r="CW815" s="44"/>
      <c r="CX815" s="44"/>
      <c r="CY815" s="44"/>
      <c r="CZ815" s="44"/>
      <c r="DA815" s="44"/>
      <c r="DB815" s="44"/>
      <c r="DC815" s="44"/>
      <c r="DD815" s="44"/>
      <c r="DE815" s="44"/>
      <c r="DF815" s="44"/>
      <c r="DG815" s="44"/>
      <c r="DH815" s="44"/>
      <c r="DI815" s="44"/>
      <c r="DJ815" s="44"/>
      <c r="DK815" s="44"/>
      <c r="DL815" s="44"/>
      <c r="DM815" s="44"/>
      <c r="DN815" s="44"/>
      <c r="DO815" s="44"/>
      <c r="DP815" s="44"/>
      <c r="DQ815" s="44"/>
      <c r="DR815" s="44"/>
      <c r="DS815" s="44"/>
      <c r="DT815" s="44"/>
      <c r="DU815" s="44"/>
      <c r="DV815" s="44"/>
      <c r="DW815" s="44"/>
      <c r="DX815" s="44"/>
      <c r="DY815" s="44"/>
      <c r="DZ815" s="44"/>
      <c r="EA815" s="44"/>
      <c r="EB815" s="44"/>
      <c r="EC815" s="44"/>
      <c r="ED815" s="44"/>
      <c r="EE815" s="44"/>
      <c r="EF815" s="44"/>
    </row>
    <row r="816" spans="1:136" ht="15">
      <c r="A816" s="45"/>
      <c r="B816" s="51"/>
      <c r="C816" s="62"/>
      <c r="D816" s="62"/>
      <c r="E816" s="62"/>
      <c r="F816" s="62"/>
      <c r="G816" s="62"/>
      <c r="H816" s="62"/>
      <c r="I816" s="62"/>
      <c r="J816" s="62"/>
      <c r="K816" s="62"/>
      <c r="L816" s="47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  <c r="CO816" s="44"/>
      <c r="CP816" s="44"/>
      <c r="CQ816" s="44"/>
      <c r="CR816" s="44"/>
      <c r="CS816" s="44"/>
      <c r="CT816" s="44"/>
      <c r="CU816" s="44"/>
      <c r="CV816" s="44"/>
      <c r="CW816" s="44"/>
      <c r="CX816" s="44"/>
      <c r="CY816" s="44"/>
      <c r="CZ816" s="44"/>
      <c r="DA816" s="44"/>
      <c r="DB816" s="44"/>
      <c r="DC816" s="44"/>
      <c r="DD816" s="44"/>
      <c r="DE816" s="44"/>
      <c r="DF816" s="44"/>
      <c r="DG816" s="44"/>
      <c r="DH816" s="44"/>
      <c r="DI816" s="44"/>
      <c r="DJ816" s="44"/>
      <c r="DK816" s="44"/>
      <c r="DL816" s="44"/>
      <c r="DM816" s="44"/>
      <c r="DN816" s="44"/>
      <c r="DO816" s="44"/>
      <c r="DP816" s="44"/>
      <c r="DQ816" s="44"/>
      <c r="DR816" s="44"/>
      <c r="DS816" s="44"/>
      <c r="DT816" s="44"/>
      <c r="DU816" s="44"/>
      <c r="DV816" s="44"/>
      <c r="DW816" s="44"/>
      <c r="DX816" s="44"/>
      <c r="DY816" s="44"/>
      <c r="DZ816" s="44"/>
      <c r="EA816" s="44"/>
      <c r="EB816" s="44"/>
      <c r="EC816" s="44"/>
      <c r="ED816" s="44"/>
      <c r="EE816" s="44"/>
      <c r="EF816" s="44"/>
    </row>
    <row r="817" spans="1:136" ht="15">
      <c r="A817" s="10"/>
      <c r="B817" s="10"/>
      <c r="C817" s="4"/>
      <c r="D817" s="4"/>
      <c r="E817" s="4"/>
      <c r="F817" s="4"/>
      <c r="G817" s="4"/>
      <c r="H817" s="4"/>
      <c r="I817" s="4"/>
      <c r="J817" s="4"/>
      <c r="K817" s="4"/>
      <c r="L817" s="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  <c r="CO817" s="44"/>
      <c r="CP817" s="44"/>
      <c r="CQ817" s="44"/>
      <c r="CR817" s="44"/>
      <c r="CS817" s="44"/>
      <c r="CT817" s="44"/>
      <c r="CU817" s="44"/>
      <c r="CV817" s="44"/>
      <c r="CW817" s="44"/>
      <c r="CX817" s="44"/>
      <c r="CY817" s="44"/>
      <c r="CZ817" s="44"/>
      <c r="DA817" s="44"/>
      <c r="DB817" s="44"/>
      <c r="DC817" s="44"/>
      <c r="DD817" s="44"/>
      <c r="DE817" s="44"/>
      <c r="DF817" s="44"/>
      <c r="DG817" s="44"/>
      <c r="DH817" s="44"/>
      <c r="DI817" s="44"/>
      <c r="DJ817" s="44"/>
      <c r="DK817" s="44"/>
      <c r="DL817" s="44"/>
      <c r="DM817" s="44"/>
      <c r="DN817" s="44"/>
      <c r="DO817" s="44"/>
      <c r="DP817" s="44"/>
      <c r="DQ817" s="44"/>
      <c r="DR817" s="44"/>
      <c r="DS817" s="44"/>
      <c r="DT817" s="44"/>
      <c r="DU817" s="44"/>
      <c r="DV817" s="44"/>
      <c r="DW817" s="44"/>
      <c r="DX817" s="44"/>
      <c r="DY817" s="44"/>
      <c r="DZ817" s="44"/>
      <c r="EA817" s="44"/>
      <c r="EB817" s="44"/>
      <c r="EC817" s="44"/>
      <c r="ED817" s="44"/>
      <c r="EE817" s="44"/>
      <c r="EF817" s="44"/>
    </row>
    <row r="818" spans="1:136" ht="14.25" customHeight="1">
      <c r="A818" s="48"/>
      <c r="B818" s="48"/>
      <c r="C818" s="49"/>
      <c r="D818" s="49"/>
      <c r="E818" s="49"/>
      <c r="F818" s="58"/>
      <c r="G818" s="49"/>
      <c r="H818" s="49"/>
      <c r="I818" s="49"/>
      <c r="J818" s="49"/>
      <c r="K818" s="49"/>
      <c r="L818" s="49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  <c r="CO818" s="44"/>
      <c r="CP818" s="44"/>
      <c r="CQ818" s="44"/>
      <c r="CR818" s="44"/>
      <c r="CS818" s="44"/>
      <c r="CT818" s="44"/>
      <c r="CU818" s="44"/>
      <c r="CV818" s="44"/>
      <c r="CW818" s="44"/>
      <c r="CX818" s="44"/>
      <c r="CY818" s="44"/>
      <c r="CZ818" s="44"/>
      <c r="DA818" s="44"/>
      <c r="DB818" s="44"/>
      <c r="DC818" s="44"/>
      <c r="DD818" s="44"/>
      <c r="DE818" s="44"/>
      <c r="DF818" s="44"/>
      <c r="DG818" s="44"/>
      <c r="DH818" s="44"/>
      <c r="DI818" s="44"/>
      <c r="DJ818" s="44"/>
      <c r="DK818" s="44"/>
      <c r="DL818" s="44"/>
      <c r="DM818" s="44"/>
      <c r="DN818" s="44"/>
      <c r="DO818" s="44"/>
      <c r="DP818" s="44"/>
      <c r="DQ818" s="44"/>
      <c r="DR818" s="44"/>
      <c r="DS818" s="44"/>
      <c r="DT818" s="44"/>
      <c r="DU818" s="44"/>
      <c r="DV818" s="44"/>
      <c r="DW818" s="44"/>
      <c r="DX818" s="44"/>
      <c r="DY818" s="44"/>
      <c r="DZ818" s="44"/>
      <c r="EA818" s="44"/>
      <c r="EB818" s="44"/>
      <c r="EC818" s="44"/>
      <c r="ED818" s="44"/>
      <c r="EE818" s="44"/>
      <c r="EF818" s="44"/>
    </row>
    <row r="819" spans="1:136" ht="15">
      <c r="A819" s="10"/>
      <c r="B819" s="10"/>
      <c r="C819" s="4"/>
      <c r="D819" s="4"/>
      <c r="E819" s="4"/>
      <c r="F819" s="4"/>
      <c r="G819" s="4"/>
      <c r="H819" s="4"/>
      <c r="I819" s="4"/>
      <c r="J819" s="4"/>
      <c r="K819" s="4"/>
      <c r="L819" s="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  <c r="CO819" s="44"/>
      <c r="CP819" s="44"/>
      <c r="CQ819" s="44"/>
      <c r="CR819" s="44"/>
      <c r="CS819" s="44"/>
      <c r="CT819" s="44"/>
      <c r="CU819" s="44"/>
      <c r="CV819" s="44"/>
      <c r="CW819" s="44"/>
      <c r="CX819" s="44"/>
      <c r="CY819" s="44"/>
      <c r="CZ819" s="44"/>
      <c r="DA819" s="44"/>
      <c r="DB819" s="44"/>
      <c r="DC819" s="44"/>
      <c r="DD819" s="44"/>
      <c r="DE819" s="44"/>
      <c r="DF819" s="44"/>
      <c r="DG819" s="44"/>
      <c r="DH819" s="44"/>
      <c r="DI819" s="44"/>
      <c r="DJ819" s="44"/>
      <c r="DK819" s="44"/>
      <c r="DL819" s="44"/>
      <c r="DM819" s="44"/>
      <c r="DN819" s="44"/>
      <c r="DO819" s="44"/>
      <c r="DP819" s="44"/>
      <c r="DQ819" s="44"/>
      <c r="DR819" s="44"/>
      <c r="DS819" s="44"/>
      <c r="DT819" s="44"/>
      <c r="DU819" s="44"/>
      <c r="DV819" s="44"/>
      <c r="DW819" s="44"/>
      <c r="DX819" s="44"/>
      <c r="DY819" s="44"/>
      <c r="DZ819" s="44"/>
      <c r="EA819" s="44"/>
      <c r="EB819" s="44"/>
      <c r="EC819" s="44"/>
      <c r="ED819" s="44"/>
      <c r="EE819" s="44"/>
      <c r="EF819" s="44"/>
    </row>
    <row r="820" spans="1:136" ht="15">
      <c r="A820" s="10"/>
      <c r="B820" s="10"/>
      <c r="C820" s="4"/>
      <c r="D820" s="4"/>
      <c r="E820" s="4"/>
      <c r="F820" s="4"/>
      <c r="G820" s="4"/>
      <c r="H820" s="4"/>
      <c r="I820" s="4"/>
      <c r="J820" s="4"/>
      <c r="K820" s="4"/>
      <c r="L820" s="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  <c r="CO820" s="44"/>
      <c r="CP820" s="44"/>
      <c r="CQ820" s="44"/>
      <c r="CR820" s="44"/>
      <c r="CS820" s="44"/>
      <c r="CT820" s="44"/>
      <c r="CU820" s="44"/>
      <c r="CV820" s="44"/>
      <c r="CW820" s="44"/>
      <c r="CX820" s="44"/>
      <c r="CY820" s="44"/>
      <c r="CZ820" s="44"/>
      <c r="DA820" s="44"/>
      <c r="DB820" s="44"/>
      <c r="DC820" s="44"/>
      <c r="DD820" s="44"/>
      <c r="DE820" s="44"/>
      <c r="DF820" s="44"/>
      <c r="DG820" s="44"/>
      <c r="DH820" s="44"/>
      <c r="DI820" s="44"/>
      <c r="DJ820" s="44"/>
      <c r="DK820" s="44"/>
      <c r="DL820" s="44"/>
      <c r="DM820" s="44"/>
      <c r="DN820" s="44"/>
      <c r="DO820" s="44"/>
      <c r="DP820" s="44"/>
      <c r="DQ820" s="44"/>
      <c r="DR820" s="44"/>
      <c r="DS820" s="44"/>
      <c r="DT820" s="44"/>
      <c r="DU820" s="44"/>
      <c r="DV820" s="44"/>
      <c r="DW820" s="44"/>
      <c r="DX820" s="44"/>
      <c r="DY820" s="44"/>
      <c r="DZ820" s="44"/>
      <c r="EA820" s="44"/>
      <c r="EB820" s="44"/>
      <c r="EC820" s="44"/>
      <c r="ED820" s="44"/>
      <c r="EE820" s="44"/>
      <c r="EF820" s="44"/>
    </row>
    <row r="821" spans="1:136" ht="15">
      <c r="A821" s="10"/>
      <c r="B821" s="10"/>
      <c r="C821" s="4"/>
      <c r="D821" s="4"/>
      <c r="E821" s="4"/>
      <c r="F821" s="4"/>
      <c r="G821" s="4"/>
      <c r="H821" s="4"/>
      <c r="I821" s="4"/>
      <c r="J821" s="4"/>
      <c r="K821" s="4"/>
      <c r="L821" s="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  <c r="CO821" s="44"/>
      <c r="CP821" s="44"/>
      <c r="CQ821" s="44"/>
      <c r="CR821" s="44"/>
      <c r="CS821" s="44"/>
      <c r="CT821" s="44"/>
      <c r="CU821" s="44"/>
      <c r="CV821" s="44"/>
      <c r="CW821" s="44"/>
      <c r="CX821" s="44"/>
      <c r="CY821" s="44"/>
      <c r="CZ821" s="44"/>
      <c r="DA821" s="44"/>
      <c r="DB821" s="44"/>
      <c r="DC821" s="44"/>
      <c r="DD821" s="44"/>
      <c r="DE821" s="44"/>
      <c r="DF821" s="44"/>
      <c r="DG821" s="44"/>
      <c r="DH821" s="44"/>
      <c r="DI821" s="44"/>
      <c r="DJ821" s="44"/>
      <c r="DK821" s="44"/>
      <c r="DL821" s="44"/>
      <c r="DM821" s="44"/>
      <c r="DN821" s="44"/>
      <c r="DO821" s="44"/>
      <c r="DP821" s="44"/>
      <c r="DQ821" s="44"/>
      <c r="DR821" s="44"/>
      <c r="DS821" s="44"/>
      <c r="DT821" s="44"/>
      <c r="DU821" s="44"/>
      <c r="DV821" s="44"/>
      <c r="DW821" s="44"/>
      <c r="DX821" s="44"/>
      <c r="DY821" s="44"/>
      <c r="DZ821" s="44"/>
      <c r="EA821" s="44"/>
      <c r="EB821" s="44"/>
      <c r="EC821" s="44"/>
      <c r="ED821" s="44"/>
      <c r="EE821" s="44"/>
      <c r="EF821" s="44"/>
    </row>
    <row r="822" spans="1:136" ht="15">
      <c r="A822" s="10"/>
      <c r="B822" s="10"/>
      <c r="C822" s="4"/>
      <c r="D822" s="4"/>
      <c r="E822" s="4"/>
      <c r="F822" s="4"/>
      <c r="G822" s="4"/>
      <c r="H822" s="4"/>
      <c r="I822" s="4"/>
      <c r="J822" s="4"/>
      <c r="K822" s="4"/>
      <c r="L822" s="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  <c r="CO822" s="44"/>
      <c r="CP822" s="44"/>
      <c r="CQ822" s="44"/>
      <c r="CR822" s="44"/>
      <c r="CS822" s="44"/>
      <c r="CT822" s="44"/>
      <c r="CU822" s="44"/>
      <c r="CV822" s="44"/>
      <c r="CW822" s="44"/>
      <c r="CX822" s="44"/>
      <c r="CY822" s="44"/>
      <c r="CZ822" s="44"/>
      <c r="DA822" s="44"/>
      <c r="DB822" s="44"/>
      <c r="DC822" s="44"/>
      <c r="DD822" s="44"/>
      <c r="DE822" s="44"/>
      <c r="DF822" s="44"/>
      <c r="DG822" s="44"/>
      <c r="DH822" s="44"/>
      <c r="DI822" s="44"/>
      <c r="DJ822" s="44"/>
      <c r="DK822" s="44"/>
      <c r="DL822" s="44"/>
      <c r="DM822" s="44"/>
      <c r="DN822" s="44"/>
      <c r="DO822" s="44"/>
      <c r="DP822" s="44"/>
      <c r="DQ822" s="44"/>
      <c r="DR822" s="44"/>
      <c r="DS822" s="44"/>
      <c r="DT822" s="44"/>
      <c r="DU822" s="44"/>
      <c r="DV822" s="44"/>
      <c r="DW822" s="44"/>
      <c r="DX822" s="44"/>
      <c r="DY822" s="44"/>
      <c r="DZ822" s="44"/>
      <c r="EA822" s="44"/>
      <c r="EB822" s="44"/>
      <c r="EC822" s="44"/>
      <c r="ED822" s="44"/>
      <c r="EE822" s="44"/>
      <c r="EF822" s="44"/>
    </row>
    <row r="823" spans="1:136" ht="15">
      <c r="A823" s="10"/>
      <c r="B823" s="10"/>
      <c r="C823" s="4"/>
      <c r="D823" s="4"/>
      <c r="E823" s="4"/>
      <c r="F823" s="4"/>
      <c r="G823" s="4"/>
      <c r="H823" s="4"/>
      <c r="I823" s="4"/>
      <c r="J823" s="4"/>
      <c r="K823" s="4"/>
      <c r="L823" s="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  <c r="CO823" s="44"/>
      <c r="CP823" s="44"/>
      <c r="CQ823" s="44"/>
      <c r="CR823" s="44"/>
      <c r="CS823" s="44"/>
      <c r="CT823" s="44"/>
      <c r="CU823" s="44"/>
      <c r="CV823" s="44"/>
      <c r="CW823" s="44"/>
      <c r="CX823" s="44"/>
      <c r="CY823" s="44"/>
      <c r="CZ823" s="44"/>
      <c r="DA823" s="44"/>
      <c r="DB823" s="44"/>
      <c r="DC823" s="44"/>
      <c r="DD823" s="44"/>
      <c r="DE823" s="44"/>
      <c r="DF823" s="44"/>
      <c r="DG823" s="44"/>
      <c r="DH823" s="44"/>
      <c r="DI823" s="44"/>
      <c r="DJ823" s="44"/>
      <c r="DK823" s="44"/>
      <c r="DL823" s="44"/>
      <c r="DM823" s="44"/>
      <c r="DN823" s="44"/>
      <c r="DO823" s="44"/>
      <c r="DP823" s="44"/>
      <c r="DQ823" s="44"/>
      <c r="DR823" s="44"/>
      <c r="DS823" s="44"/>
      <c r="DT823" s="44"/>
      <c r="DU823" s="44"/>
      <c r="DV823" s="44"/>
      <c r="DW823" s="44"/>
      <c r="DX823" s="44"/>
      <c r="DY823" s="44"/>
      <c r="DZ823" s="44"/>
      <c r="EA823" s="44"/>
      <c r="EB823" s="44"/>
      <c r="EC823" s="44"/>
      <c r="ED823" s="44"/>
      <c r="EE823" s="44"/>
      <c r="EF823" s="44"/>
    </row>
    <row r="824" spans="1:136" ht="15">
      <c r="A824" s="10"/>
      <c r="B824" s="10"/>
      <c r="C824" s="4"/>
      <c r="D824" s="4"/>
      <c r="E824" s="4"/>
      <c r="F824" s="4"/>
      <c r="G824" s="4"/>
      <c r="H824" s="4"/>
      <c r="I824" s="4"/>
      <c r="J824" s="4"/>
      <c r="K824" s="4"/>
      <c r="L824" s="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  <c r="CO824" s="44"/>
      <c r="CP824" s="44"/>
      <c r="CQ824" s="44"/>
      <c r="CR824" s="44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  <c r="DD824" s="44"/>
      <c r="DE824" s="44"/>
      <c r="DF824" s="44"/>
      <c r="DG824" s="44"/>
      <c r="DH824" s="44"/>
      <c r="DI824" s="44"/>
      <c r="DJ824" s="44"/>
      <c r="DK824" s="44"/>
      <c r="DL824" s="44"/>
      <c r="DM824" s="44"/>
      <c r="DN824" s="44"/>
      <c r="DO824" s="44"/>
      <c r="DP824" s="44"/>
      <c r="DQ824" s="44"/>
      <c r="DR824" s="44"/>
      <c r="DS824" s="44"/>
      <c r="DT824" s="44"/>
      <c r="DU824" s="44"/>
      <c r="DV824" s="44"/>
      <c r="DW824" s="44"/>
      <c r="DX824" s="44"/>
      <c r="DY824" s="44"/>
      <c r="DZ824" s="44"/>
      <c r="EA824" s="44"/>
      <c r="EB824" s="44"/>
      <c r="EC824" s="44"/>
      <c r="ED824" s="44"/>
      <c r="EE824" s="44"/>
      <c r="EF824" s="44"/>
    </row>
    <row r="825" spans="1:136" ht="15">
      <c r="A825" s="10"/>
      <c r="B825" s="10"/>
      <c r="C825" s="4"/>
      <c r="D825" s="4"/>
      <c r="E825" s="4"/>
      <c r="F825" s="4"/>
      <c r="G825" s="4"/>
      <c r="H825" s="4"/>
      <c r="I825" s="4"/>
      <c r="J825" s="4"/>
      <c r="K825" s="4"/>
      <c r="L825" s="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  <c r="CO825" s="44"/>
      <c r="CP825" s="44"/>
      <c r="CQ825" s="44"/>
      <c r="CR825" s="44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  <c r="DD825" s="44"/>
      <c r="DE825" s="44"/>
      <c r="DF825" s="44"/>
      <c r="DG825" s="44"/>
      <c r="DH825" s="44"/>
      <c r="DI825" s="44"/>
      <c r="DJ825" s="44"/>
      <c r="DK825" s="44"/>
      <c r="DL825" s="44"/>
      <c r="DM825" s="44"/>
      <c r="DN825" s="44"/>
      <c r="DO825" s="44"/>
      <c r="DP825" s="44"/>
      <c r="DQ825" s="44"/>
      <c r="DR825" s="44"/>
      <c r="DS825" s="44"/>
      <c r="DT825" s="44"/>
      <c r="DU825" s="44"/>
      <c r="DV825" s="44"/>
      <c r="DW825" s="44"/>
      <c r="DX825" s="44"/>
      <c r="DY825" s="44"/>
      <c r="DZ825" s="44"/>
      <c r="EA825" s="44"/>
      <c r="EB825" s="44"/>
      <c r="EC825" s="44"/>
      <c r="ED825" s="44"/>
      <c r="EE825" s="44"/>
      <c r="EF825" s="44"/>
    </row>
    <row r="826" spans="1:136" ht="15">
      <c r="A826" s="10"/>
      <c r="B826" s="15"/>
      <c r="C826" s="4"/>
      <c r="D826" s="4"/>
      <c r="E826" s="4"/>
      <c r="F826" s="4"/>
      <c r="G826" s="4"/>
      <c r="H826" s="4"/>
      <c r="I826" s="4"/>
      <c r="J826" s="4"/>
      <c r="K826" s="4"/>
      <c r="L826" s="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  <c r="CO826" s="44"/>
      <c r="CP826" s="44"/>
      <c r="CQ826" s="44"/>
      <c r="CR826" s="44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  <c r="DD826" s="44"/>
      <c r="DE826" s="44"/>
      <c r="DF826" s="44"/>
      <c r="DG826" s="44"/>
      <c r="DH826" s="44"/>
      <c r="DI826" s="44"/>
      <c r="DJ826" s="44"/>
      <c r="DK826" s="44"/>
      <c r="DL826" s="44"/>
      <c r="DM826" s="44"/>
      <c r="DN826" s="44"/>
      <c r="DO826" s="44"/>
      <c r="DP826" s="44"/>
      <c r="DQ826" s="44"/>
      <c r="DR826" s="44"/>
      <c r="DS826" s="44"/>
      <c r="DT826" s="44"/>
      <c r="DU826" s="44"/>
      <c r="DV826" s="44"/>
      <c r="DW826" s="44"/>
      <c r="DX826" s="44"/>
      <c r="DY826" s="44"/>
      <c r="DZ826" s="44"/>
      <c r="EA826" s="44"/>
      <c r="EB826" s="44"/>
      <c r="EC826" s="44"/>
      <c r="ED826" s="44"/>
      <c r="EE826" s="44"/>
      <c r="EF826" s="44"/>
    </row>
    <row r="827" spans="1:136" ht="15">
      <c r="A827" s="10"/>
      <c r="B827" s="10"/>
      <c r="C827" s="4"/>
      <c r="D827" s="4"/>
      <c r="E827" s="4"/>
      <c r="F827" s="4"/>
      <c r="G827" s="4"/>
      <c r="H827" s="4"/>
      <c r="I827" s="4"/>
      <c r="J827" s="4"/>
      <c r="K827" s="4"/>
      <c r="L827" s="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  <c r="CO827" s="44"/>
      <c r="CP827" s="44"/>
      <c r="CQ827" s="44"/>
      <c r="CR827" s="44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  <c r="DD827" s="44"/>
      <c r="DE827" s="44"/>
      <c r="DF827" s="44"/>
      <c r="DG827" s="44"/>
      <c r="DH827" s="44"/>
      <c r="DI827" s="44"/>
      <c r="DJ827" s="44"/>
      <c r="DK827" s="44"/>
      <c r="DL827" s="44"/>
      <c r="DM827" s="44"/>
      <c r="DN827" s="44"/>
      <c r="DO827" s="44"/>
      <c r="DP827" s="44"/>
      <c r="DQ827" s="44"/>
      <c r="DR827" s="44"/>
      <c r="DS827" s="44"/>
      <c r="DT827" s="44"/>
      <c r="DU827" s="44"/>
      <c r="DV827" s="44"/>
      <c r="DW827" s="44"/>
      <c r="DX827" s="44"/>
      <c r="DY827" s="44"/>
      <c r="DZ827" s="44"/>
      <c r="EA827" s="44"/>
      <c r="EB827" s="44"/>
      <c r="EC827" s="44"/>
      <c r="ED827" s="44"/>
      <c r="EE827" s="44"/>
      <c r="EF827" s="44"/>
    </row>
    <row r="828" spans="1:136" ht="15">
      <c r="A828" s="10"/>
      <c r="B828" s="10"/>
      <c r="C828" s="4"/>
      <c r="D828" s="4"/>
      <c r="E828" s="4"/>
      <c r="F828" s="4"/>
      <c r="G828" s="4"/>
      <c r="H828" s="4"/>
      <c r="I828" s="4"/>
      <c r="J828" s="4"/>
      <c r="K828" s="4"/>
      <c r="L828" s="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  <c r="CO828" s="44"/>
      <c r="CP828" s="44"/>
      <c r="CQ828" s="44"/>
      <c r="CR828" s="44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  <c r="DD828" s="44"/>
      <c r="DE828" s="44"/>
      <c r="DF828" s="44"/>
      <c r="DG828" s="44"/>
      <c r="DH828" s="44"/>
      <c r="DI828" s="44"/>
      <c r="DJ828" s="44"/>
      <c r="DK828" s="44"/>
      <c r="DL828" s="44"/>
      <c r="DM828" s="44"/>
      <c r="DN828" s="44"/>
      <c r="DO828" s="44"/>
      <c r="DP828" s="44"/>
      <c r="DQ828" s="44"/>
      <c r="DR828" s="44"/>
      <c r="DS828" s="44"/>
      <c r="DT828" s="44"/>
      <c r="DU828" s="44"/>
      <c r="DV828" s="44"/>
      <c r="DW828" s="44"/>
      <c r="DX828" s="44"/>
      <c r="DY828" s="44"/>
      <c r="DZ828" s="44"/>
      <c r="EA828" s="44"/>
      <c r="EB828" s="44"/>
      <c r="EC828" s="44"/>
      <c r="ED828" s="44"/>
      <c r="EE828" s="44"/>
      <c r="EF828" s="44"/>
    </row>
    <row r="829" spans="1:136" ht="15">
      <c r="A829" s="10"/>
      <c r="B829" s="10"/>
      <c r="C829" s="4"/>
      <c r="D829" s="4"/>
      <c r="E829" s="4"/>
      <c r="F829" s="4"/>
      <c r="G829" s="4"/>
      <c r="H829" s="4"/>
      <c r="I829" s="4"/>
      <c r="J829" s="4"/>
      <c r="K829" s="4"/>
      <c r="L829" s="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  <c r="CO829" s="44"/>
      <c r="CP829" s="44"/>
      <c r="CQ829" s="44"/>
      <c r="CR829" s="44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  <c r="DD829" s="44"/>
      <c r="DE829" s="44"/>
      <c r="DF829" s="44"/>
      <c r="DG829" s="44"/>
      <c r="DH829" s="44"/>
      <c r="DI829" s="44"/>
      <c r="DJ829" s="44"/>
      <c r="DK829" s="44"/>
      <c r="DL829" s="44"/>
      <c r="DM829" s="44"/>
      <c r="DN829" s="44"/>
      <c r="DO829" s="44"/>
      <c r="DP829" s="44"/>
      <c r="DQ829" s="44"/>
      <c r="DR829" s="44"/>
      <c r="DS829" s="44"/>
      <c r="DT829" s="44"/>
      <c r="DU829" s="44"/>
      <c r="DV829" s="44"/>
      <c r="DW829" s="44"/>
      <c r="DX829" s="44"/>
      <c r="DY829" s="44"/>
      <c r="DZ829" s="44"/>
      <c r="EA829" s="44"/>
      <c r="EB829" s="44"/>
      <c r="EC829" s="44"/>
      <c r="ED829" s="44"/>
      <c r="EE829" s="44"/>
      <c r="EF829" s="44"/>
    </row>
    <row r="830" spans="1:136" ht="15">
      <c r="A830" s="10"/>
      <c r="B830" s="10"/>
      <c r="C830" s="4"/>
      <c r="D830" s="4"/>
      <c r="E830" s="4"/>
      <c r="F830" s="4"/>
      <c r="G830" s="4"/>
      <c r="H830" s="4"/>
      <c r="I830" s="4"/>
      <c r="J830" s="4"/>
      <c r="K830" s="4"/>
      <c r="L830" s="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  <c r="CO830" s="44"/>
      <c r="CP830" s="44"/>
      <c r="CQ830" s="44"/>
      <c r="CR830" s="44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  <c r="DD830" s="44"/>
      <c r="DE830" s="44"/>
      <c r="DF830" s="44"/>
      <c r="DG830" s="44"/>
      <c r="DH830" s="44"/>
      <c r="DI830" s="44"/>
      <c r="DJ830" s="44"/>
      <c r="DK830" s="44"/>
      <c r="DL830" s="44"/>
      <c r="DM830" s="44"/>
      <c r="DN830" s="44"/>
      <c r="DO830" s="44"/>
      <c r="DP830" s="44"/>
      <c r="DQ830" s="44"/>
      <c r="DR830" s="44"/>
      <c r="DS830" s="44"/>
      <c r="DT830" s="44"/>
      <c r="DU830" s="44"/>
      <c r="DV830" s="44"/>
      <c r="DW830" s="44"/>
      <c r="DX830" s="44"/>
      <c r="DY830" s="44"/>
      <c r="DZ830" s="44"/>
      <c r="EA830" s="44"/>
      <c r="EB830" s="44"/>
      <c r="EC830" s="44"/>
      <c r="ED830" s="44"/>
      <c r="EE830" s="44"/>
      <c r="EF830" s="44"/>
    </row>
    <row r="831" spans="1:136" ht="14.25" customHeight="1">
      <c r="A831" s="10"/>
      <c r="B831" s="15"/>
      <c r="C831" s="4"/>
      <c r="D831" s="4"/>
      <c r="E831" s="4"/>
      <c r="F831" s="4"/>
      <c r="G831" s="4"/>
      <c r="H831" s="4"/>
      <c r="I831" s="4"/>
      <c r="J831" s="4"/>
      <c r="K831" s="4"/>
      <c r="L831" s="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  <c r="CO831" s="44"/>
      <c r="CP831" s="44"/>
      <c r="CQ831" s="44"/>
      <c r="CR831" s="44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  <c r="DD831" s="44"/>
      <c r="DE831" s="44"/>
      <c r="DF831" s="44"/>
      <c r="DG831" s="44"/>
      <c r="DH831" s="44"/>
      <c r="DI831" s="44"/>
      <c r="DJ831" s="44"/>
      <c r="DK831" s="44"/>
      <c r="DL831" s="44"/>
      <c r="DM831" s="44"/>
      <c r="DN831" s="44"/>
      <c r="DO831" s="44"/>
      <c r="DP831" s="44"/>
      <c r="DQ831" s="44"/>
      <c r="DR831" s="44"/>
      <c r="DS831" s="44"/>
      <c r="DT831" s="44"/>
      <c r="DU831" s="44"/>
      <c r="DV831" s="44"/>
      <c r="DW831" s="44"/>
      <c r="DX831" s="44"/>
      <c r="DY831" s="44"/>
      <c r="DZ831" s="44"/>
      <c r="EA831" s="44"/>
      <c r="EB831" s="44"/>
      <c r="EC831" s="44"/>
      <c r="ED831" s="44"/>
      <c r="EE831" s="44"/>
      <c r="EF831" s="44"/>
    </row>
    <row r="832" spans="1:136" ht="15">
      <c r="A832" s="10"/>
      <c r="B832" s="15"/>
      <c r="C832" s="4"/>
      <c r="D832" s="4"/>
      <c r="E832" s="4"/>
      <c r="F832" s="4"/>
      <c r="G832" s="4"/>
      <c r="H832" s="4"/>
      <c r="I832" s="4"/>
      <c r="J832" s="4"/>
      <c r="K832" s="4"/>
      <c r="L832" s="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  <c r="DC832" s="44"/>
      <c r="DD832" s="44"/>
      <c r="DE832" s="44"/>
      <c r="DF832" s="44"/>
      <c r="DG832" s="44"/>
      <c r="DH832" s="44"/>
      <c r="DI832" s="44"/>
      <c r="DJ832" s="44"/>
      <c r="DK832" s="44"/>
      <c r="DL832" s="44"/>
      <c r="DM832" s="44"/>
      <c r="DN832" s="44"/>
      <c r="DO832" s="44"/>
      <c r="DP832" s="44"/>
      <c r="DQ832" s="44"/>
      <c r="DR832" s="44"/>
      <c r="DS832" s="44"/>
      <c r="DT832" s="44"/>
      <c r="DU832" s="44"/>
      <c r="DV832" s="44"/>
      <c r="DW832" s="44"/>
      <c r="DX832" s="44"/>
      <c r="DY832" s="44"/>
      <c r="DZ832" s="44"/>
      <c r="EA832" s="44"/>
      <c r="EB832" s="44"/>
      <c r="EC832" s="44"/>
      <c r="ED832" s="44"/>
      <c r="EE832" s="44"/>
      <c r="EF832" s="44"/>
    </row>
    <row r="833" spans="1:136" ht="15">
      <c r="A833" s="10"/>
      <c r="B833" s="10"/>
      <c r="C833" s="4"/>
      <c r="D833" s="4"/>
      <c r="E833" s="4"/>
      <c r="F833" s="4"/>
      <c r="G833" s="4"/>
      <c r="H833" s="4"/>
      <c r="I833" s="4"/>
      <c r="J833" s="4"/>
      <c r="K833" s="4"/>
      <c r="L833" s="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  <c r="CO833" s="44"/>
      <c r="CP833" s="44"/>
      <c r="CQ833" s="44"/>
      <c r="CR833" s="44"/>
      <c r="CS833" s="44"/>
      <c r="CT833" s="44"/>
      <c r="CU833" s="44"/>
      <c r="CV833" s="44"/>
      <c r="CW833" s="44"/>
      <c r="CX833" s="44"/>
      <c r="CY833" s="44"/>
      <c r="CZ833" s="44"/>
      <c r="DA833" s="44"/>
      <c r="DB833" s="44"/>
      <c r="DC833" s="44"/>
      <c r="DD833" s="44"/>
      <c r="DE833" s="44"/>
      <c r="DF833" s="44"/>
      <c r="DG833" s="44"/>
      <c r="DH833" s="44"/>
      <c r="DI833" s="44"/>
      <c r="DJ833" s="44"/>
      <c r="DK833" s="44"/>
      <c r="DL833" s="44"/>
      <c r="DM833" s="44"/>
      <c r="DN833" s="44"/>
      <c r="DO833" s="44"/>
      <c r="DP833" s="44"/>
      <c r="DQ833" s="44"/>
      <c r="DR833" s="44"/>
      <c r="DS833" s="44"/>
      <c r="DT833" s="44"/>
      <c r="DU833" s="44"/>
      <c r="DV833" s="44"/>
      <c r="DW833" s="44"/>
      <c r="DX833" s="44"/>
      <c r="DY833" s="44"/>
      <c r="DZ833" s="44"/>
      <c r="EA833" s="44"/>
      <c r="EB833" s="44"/>
      <c r="EC833" s="44"/>
      <c r="ED833" s="44"/>
      <c r="EE833" s="44"/>
      <c r="EF833" s="44"/>
    </row>
    <row r="834" spans="1:136" s="38" customFormat="1" ht="15">
      <c r="A834" s="10"/>
      <c r="B834" s="10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  <c r="CO834" s="44"/>
      <c r="CP834" s="44"/>
      <c r="CQ834" s="44"/>
      <c r="CR834" s="44"/>
      <c r="CS834" s="44"/>
      <c r="CT834" s="44"/>
      <c r="CU834" s="44"/>
      <c r="CV834" s="44"/>
      <c r="CW834" s="44"/>
      <c r="CX834" s="44"/>
      <c r="CY834" s="44"/>
      <c r="CZ834" s="44"/>
      <c r="DA834" s="44"/>
      <c r="DB834" s="44"/>
      <c r="DC834" s="44"/>
      <c r="DD834" s="44"/>
      <c r="DE834" s="44"/>
      <c r="DF834" s="44"/>
      <c r="DG834" s="44"/>
      <c r="DH834" s="44"/>
      <c r="DI834" s="44"/>
      <c r="DJ834" s="44"/>
      <c r="DK834" s="44"/>
      <c r="DL834" s="44"/>
      <c r="DM834" s="44"/>
      <c r="DN834" s="44"/>
      <c r="DO834" s="44"/>
      <c r="DP834" s="44"/>
      <c r="DQ834" s="44"/>
      <c r="DR834" s="44"/>
      <c r="DS834" s="44"/>
      <c r="DT834" s="44"/>
      <c r="DU834" s="44"/>
      <c r="DV834" s="44"/>
      <c r="DW834" s="44"/>
      <c r="DX834" s="44"/>
      <c r="DY834" s="44"/>
      <c r="DZ834" s="44"/>
      <c r="EA834" s="44"/>
      <c r="EB834" s="44"/>
      <c r="EC834" s="44"/>
      <c r="ED834" s="44"/>
      <c r="EE834" s="44"/>
      <c r="EF834" s="44"/>
    </row>
    <row r="835" spans="1:136" ht="15">
      <c r="A835" s="45"/>
      <c r="B835" s="45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  <c r="DS835" s="44"/>
      <c r="DT835" s="44"/>
      <c r="DU835" s="44"/>
      <c r="DV835" s="44"/>
      <c r="DW835" s="44"/>
      <c r="DX835" s="44"/>
      <c r="DY835" s="44"/>
      <c r="DZ835" s="44"/>
      <c r="EA835" s="44"/>
      <c r="EB835" s="44"/>
      <c r="EC835" s="44"/>
      <c r="ED835" s="44"/>
      <c r="EE835" s="44"/>
      <c r="EF835" s="44"/>
    </row>
    <row r="836" spans="1:136" ht="15" customHeight="1">
      <c r="A836" s="10"/>
      <c r="B836" s="10"/>
      <c r="C836" s="4"/>
      <c r="D836" s="4"/>
      <c r="E836" s="4"/>
      <c r="F836" s="4"/>
      <c r="G836" s="4"/>
      <c r="H836" s="4"/>
      <c r="I836" s="4"/>
      <c r="J836" s="4"/>
      <c r="K836" s="4"/>
      <c r="L836" s="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  <c r="CO836" s="44"/>
      <c r="CP836" s="44"/>
      <c r="CQ836" s="44"/>
      <c r="CR836" s="44"/>
      <c r="CS836" s="44"/>
      <c r="CT836" s="44"/>
      <c r="CU836" s="44"/>
      <c r="CV836" s="44"/>
      <c r="CW836" s="44"/>
      <c r="CX836" s="44"/>
      <c r="CY836" s="44"/>
      <c r="CZ836" s="44"/>
      <c r="DA836" s="44"/>
      <c r="DB836" s="44"/>
      <c r="DC836" s="44"/>
      <c r="DD836" s="44"/>
      <c r="DE836" s="44"/>
      <c r="DF836" s="44"/>
      <c r="DG836" s="44"/>
      <c r="DH836" s="44"/>
      <c r="DI836" s="44"/>
      <c r="DJ836" s="44"/>
      <c r="DK836" s="44"/>
      <c r="DL836" s="44"/>
      <c r="DM836" s="44"/>
      <c r="DN836" s="44"/>
      <c r="DO836" s="44"/>
      <c r="DP836" s="44"/>
      <c r="DQ836" s="44"/>
      <c r="DR836" s="44"/>
      <c r="DS836" s="44"/>
      <c r="DT836" s="44"/>
      <c r="DU836" s="44"/>
      <c r="DV836" s="44"/>
      <c r="DW836" s="44"/>
      <c r="DX836" s="44"/>
      <c r="DY836" s="44"/>
      <c r="DZ836" s="44"/>
      <c r="EA836" s="44"/>
      <c r="EB836" s="44"/>
      <c r="EC836" s="44"/>
      <c r="ED836" s="44"/>
      <c r="EE836" s="44"/>
      <c r="EF836" s="44"/>
    </row>
    <row r="837" spans="1:136" ht="15" customHeight="1">
      <c r="A837" s="48"/>
      <c r="B837" s="48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  <c r="CO837" s="44"/>
      <c r="CP837" s="44"/>
      <c r="CQ837" s="44"/>
      <c r="CR837" s="44"/>
      <c r="CS837" s="44"/>
      <c r="CT837" s="44"/>
      <c r="CU837" s="44"/>
      <c r="CV837" s="44"/>
      <c r="CW837" s="44"/>
      <c r="CX837" s="44"/>
      <c r="CY837" s="44"/>
      <c r="CZ837" s="44"/>
      <c r="DA837" s="44"/>
      <c r="DB837" s="44"/>
      <c r="DC837" s="44"/>
      <c r="DD837" s="44"/>
      <c r="DE837" s="44"/>
      <c r="DF837" s="44"/>
      <c r="DG837" s="44"/>
      <c r="DH837" s="44"/>
      <c r="DI837" s="44"/>
      <c r="DJ837" s="44"/>
      <c r="DK837" s="44"/>
      <c r="DL837" s="44"/>
      <c r="DM837" s="44"/>
      <c r="DN837" s="44"/>
      <c r="DO837" s="44"/>
      <c r="DP837" s="44"/>
      <c r="DQ837" s="44"/>
      <c r="DR837" s="44"/>
      <c r="DS837" s="44"/>
      <c r="DT837" s="44"/>
      <c r="DU837" s="44"/>
      <c r="DV837" s="44"/>
      <c r="DW837" s="44"/>
      <c r="DX837" s="44"/>
      <c r="DY837" s="44"/>
      <c r="DZ837" s="44"/>
      <c r="EA837" s="44"/>
      <c r="EB837" s="44"/>
      <c r="EC837" s="44"/>
      <c r="ED837" s="44"/>
      <c r="EE837" s="44"/>
      <c r="EF837" s="44"/>
    </row>
    <row r="838" spans="1:136" ht="15">
      <c r="A838" s="10"/>
      <c r="B838" s="10"/>
      <c r="C838" s="4"/>
      <c r="D838" s="4"/>
      <c r="E838" s="4"/>
      <c r="F838" s="4"/>
      <c r="G838" s="4"/>
      <c r="H838" s="4"/>
      <c r="I838" s="4"/>
      <c r="J838" s="4"/>
      <c r="K838" s="4"/>
      <c r="L838" s="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  <c r="CO838" s="44"/>
      <c r="CP838" s="44"/>
      <c r="CQ838" s="44"/>
      <c r="CR838" s="44"/>
      <c r="CS838" s="44"/>
      <c r="CT838" s="44"/>
      <c r="CU838" s="44"/>
      <c r="CV838" s="44"/>
      <c r="CW838" s="44"/>
      <c r="CX838" s="44"/>
      <c r="CY838" s="44"/>
      <c r="CZ838" s="44"/>
      <c r="DA838" s="44"/>
      <c r="DB838" s="44"/>
      <c r="DC838" s="44"/>
      <c r="DD838" s="44"/>
      <c r="DE838" s="44"/>
      <c r="DF838" s="44"/>
      <c r="DG838" s="44"/>
      <c r="DH838" s="44"/>
      <c r="DI838" s="44"/>
      <c r="DJ838" s="44"/>
      <c r="DK838" s="44"/>
      <c r="DL838" s="44"/>
      <c r="DM838" s="44"/>
      <c r="DN838" s="44"/>
      <c r="DO838" s="44"/>
      <c r="DP838" s="44"/>
      <c r="DQ838" s="44"/>
      <c r="DR838" s="44"/>
      <c r="DS838" s="44"/>
      <c r="DT838" s="44"/>
      <c r="DU838" s="44"/>
      <c r="DV838" s="44"/>
      <c r="DW838" s="44"/>
      <c r="DX838" s="44"/>
      <c r="DY838" s="44"/>
      <c r="DZ838" s="44"/>
      <c r="EA838" s="44"/>
      <c r="EB838" s="44"/>
      <c r="EC838" s="44"/>
      <c r="ED838" s="44"/>
      <c r="EE838" s="44"/>
      <c r="EF838" s="44"/>
    </row>
    <row r="839" spans="1:136" ht="15">
      <c r="A839" s="10"/>
      <c r="B839" s="10"/>
      <c r="C839" s="4"/>
      <c r="D839" s="4"/>
      <c r="E839" s="4"/>
      <c r="F839" s="4"/>
      <c r="G839" s="4"/>
      <c r="H839" s="4"/>
      <c r="I839" s="4"/>
      <c r="J839" s="4"/>
      <c r="K839" s="4"/>
      <c r="L839" s="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  <c r="CO839" s="44"/>
      <c r="CP839" s="44"/>
      <c r="CQ839" s="44"/>
      <c r="CR839" s="44"/>
      <c r="CS839" s="44"/>
      <c r="CT839" s="44"/>
      <c r="CU839" s="44"/>
      <c r="CV839" s="44"/>
      <c r="CW839" s="44"/>
      <c r="CX839" s="44"/>
      <c r="CY839" s="44"/>
      <c r="CZ839" s="44"/>
      <c r="DA839" s="44"/>
      <c r="DB839" s="44"/>
      <c r="DC839" s="44"/>
      <c r="DD839" s="44"/>
      <c r="DE839" s="44"/>
      <c r="DF839" s="44"/>
      <c r="DG839" s="44"/>
      <c r="DH839" s="44"/>
      <c r="DI839" s="44"/>
      <c r="DJ839" s="44"/>
      <c r="DK839" s="44"/>
      <c r="DL839" s="44"/>
      <c r="DM839" s="44"/>
      <c r="DN839" s="44"/>
      <c r="DO839" s="44"/>
      <c r="DP839" s="44"/>
      <c r="DQ839" s="44"/>
      <c r="DR839" s="44"/>
      <c r="DS839" s="44"/>
      <c r="DT839" s="44"/>
      <c r="DU839" s="44"/>
      <c r="DV839" s="44"/>
      <c r="DW839" s="44"/>
      <c r="DX839" s="44"/>
      <c r="DY839" s="44"/>
      <c r="DZ839" s="44"/>
      <c r="EA839" s="44"/>
      <c r="EB839" s="44"/>
      <c r="EC839" s="44"/>
      <c r="ED839" s="44"/>
      <c r="EE839" s="44"/>
      <c r="EF839" s="44"/>
    </row>
    <row r="840" spans="1:136" ht="15">
      <c r="A840" s="10"/>
      <c r="B840" s="15"/>
      <c r="C840" s="4"/>
      <c r="D840" s="4"/>
      <c r="E840" s="4"/>
      <c r="F840" s="4"/>
      <c r="G840" s="4"/>
      <c r="H840" s="4"/>
      <c r="I840" s="4"/>
      <c r="J840" s="4"/>
      <c r="K840" s="4"/>
      <c r="L840" s="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  <c r="CO840" s="44"/>
      <c r="CP840" s="44"/>
      <c r="CQ840" s="44"/>
      <c r="CR840" s="44"/>
      <c r="CS840" s="44"/>
      <c r="CT840" s="44"/>
      <c r="CU840" s="44"/>
      <c r="CV840" s="44"/>
      <c r="CW840" s="44"/>
      <c r="CX840" s="44"/>
      <c r="CY840" s="44"/>
      <c r="CZ840" s="44"/>
      <c r="DA840" s="44"/>
      <c r="DB840" s="44"/>
      <c r="DC840" s="44"/>
      <c r="DD840" s="44"/>
      <c r="DE840" s="44"/>
      <c r="DF840" s="44"/>
      <c r="DG840" s="44"/>
      <c r="DH840" s="44"/>
      <c r="DI840" s="44"/>
      <c r="DJ840" s="44"/>
      <c r="DK840" s="44"/>
      <c r="DL840" s="44"/>
      <c r="DM840" s="44"/>
      <c r="DN840" s="44"/>
      <c r="DO840" s="44"/>
      <c r="DP840" s="44"/>
      <c r="DQ840" s="44"/>
      <c r="DR840" s="44"/>
      <c r="DS840" s="44"/>
      <c r="DT840" s="44"/>
      <c r="DU840" s="44"/>
      <c r="DV840" s="44"/>
      <c r="DW840" s="44"/>
      <c r="DX840" s="44"/>
      <c r="DY840" s="44"/>
      <c r="DZ840" s="44"/>
      <c r="EA840" s="44"/>
      <c r="EB840" s="44"/>
      <c r="EC840" s="44"/>
      <c r="ED840" s="44"/>
      <c r="EE840" s="44"/>
      <c r="EF840" s="44"/>
    </row>
    <row r="841" spans="1:136" ht="15">
      <c r="A841" s="10"/>
      <c r="B841" s="10"/>
      <c r="C841" s="4"/>
      <c r="D841" s="4"/>
      <c r="E841" s="4"/>
      <c r="F841" s="4"/>
      <c r="G841" s="4"/>
      <c r="H841" s="4"/>
      <c r="I841" s="4"/>
      <c r="J841" s="4"/>
      <c r="K841" s="4"/>
      <c r="L841" s="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  <c r="CO841" s="44"/>
      <c r="CP841" s="44"/>
      <c r="CQ841" s="44"/>
      <c r="CR841" s="44"/>
      <c r="CS841" s="44"/>
      <c r="CT841" s="44"/>
      <c r="CU841" s="44"/>
      <c r="CV841" s="44"/>
      <c r="CW841" s="44"/>
      <c r="CX841" s="44"/>
      <c r="CY841" s="44"/>
      <c r="CZ841" s="44"/>
      <c r="DA841" s="44"/>
      <c r="DB841" s="44"/>
      <c r="DC841" s="44"/>
      <c r="DD841" s="44"/>
      <c r="DE841" s="44"/>
      <c r="DF841" s="44"/>
      <c r="DG841" s="44"/>
      <c r="DH841" s="44"/>
      <c r="DI841" s="44"/>
      <c r="DJ841" s="44"/>
      <c r="DK841" s="44"/>
      <c r="DL841" s="44"/>
      <c r="DM841" s="44"/>
      <c r="DN841" s="44"/>
      <c r="DO841" s="44"/>
      <c r="DP841" s="44"/>
      <c r="DQ841" s="44"/>
      <c r="DR841" s="44"/>
      <c r="DS841" s="44"/>
      <c r="DT841" s="44"/>
      <c r="DU841" s="44"/>
      <c r="DV841" s="44"/>
      <c r="DW841" s="44"/>
      <c r="DX841" s="44"/>
      <c r="DY841" s="44"/>
      <c r="DZ841" s="44"/>
      <c r="EA841" s="44"/>
      <c r="EB841" s="44"/>
      <c r="EC841" s="44"/>
      <c r="ED841" s="44"/>
      <c r="EE841" s="44"/>
      <c r="EF841" s="44"/>
    </row>
    <row r="842" spans="1:136" ht="15">
      <c r="A842" s="10"/>
      <c r="B842" s="10"/>
      <c r="C842" s="4"/>
      <c r="D842" s="4"/>
      <c r="E842" s="4"/>
      <c r="F842" s="4"/>
      <c r="G842" s="4"/>
      <c r="H842" s="4"/>
      <c r="I842" s="4"/>
      <c r="J842" s="4"/>
      <c r="K842" s="4"/>
      <c r="L842" s="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  <c r="CO842" s="44"/>
      <c r="CP842" s="44"/>
      <c r="CQ842" s="44"/>
      <c r="CR842" s="44"/>
      <c r="CS842" s="44"/>
      <c r="CT842" s="44"/>
      <c r="CU842" s="44"/>
      <c r="CV842" s="44"/>
      <c r="CW842" s="44"/>
      <c r="CX842" s="44"/>
      <c r="CY842" s="44"/>
      <c r="CZ842" s="44"/>
      <c r="DA842" s="44"/>
      <c r="DB842" s="44"/>
      <c r="DC842" s="44"/>
      <c r="DD842" s="44"/>
      <c r="DE842" s="44"/>
      <c r="DF842" s="44"/>
      <c r="DG842" s="44"/>
      <c r="DH842" s="44"/>
      <c r="DI842" s="44"/>
      <c r="DJ842" s="44"/>
      <c r="DK842" s="44"/>
      <c r="DL842" s="44"/>
      <c r="DM842" s="44"/>
      <c r="DN842" s="44"/>
      <c r="DO842" s="44"/>
      <c r="DP842" s="44"/>
      <c r="DQ842" s="44"/>
      <c r="DR842" s="44"/>
      <c r="DS842" s="44"/>
      <c r="DT842" s="44"/>
      <c r="DU842" s="44"/>
      <c r="DV842" s="44"/>
      <c r="DW842" s="44"/>
      <c r="DX842" s="44"/>
      <c r="DY842" s="44"/>
      <c r="DZ842" s="44"/>
      <c r="EA842" s="44"/>
      <c r="EB842" s="44"/>
      <c r="EC842" s="44"/>
      <c r="ED842" s="44"/>
      <c r="EE842" s="44"/>
      <c r="EF842" s="44"/>
    </row>
    <row r="843" spans="1:136" ht="15">
      <c r="A843" s="21"/>
      <c r="B843" s="22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  <c r="CO843" s="44"/>
      <c r="CP843" s="44"/>
      <c r="CQ843" s="44"/>
      <c r="CR843" s="44"/>
      <c r="CS843" s="44"/>
      <c r="CT843" s="44"/>
      <c r="CU843" s="44"/>
      <c r="CV843" s="44"/>
      <c r="CW843" s="44"/>
      <c r="CX843" s="44"/>
      <c r="CY843" s="44"/>
      <c r="CZ843" s="44"/>
      <c r="DA843" s="44"/>
      <c r="DB843" s="44"/>
      <c r="DC843" s="44"/>
      <c r="DD843" s="44"/>
      <c r="DE843" s="44"/>
      <c r="DF843" s="44"/>
      <c r="DG843" s="44"/>
      <c r="DH843" s="44"/>
      <c r="DI843" s="44"/>
      <c r="DJ843" s="44"/>
      <c r="DK843" s="44"/>
      <c r="DL843" s="44"/>
      <c r="DM843" s="44"/>
      <c r="DN843" s="44"/>
      <c r="DO843" s="44"/>
      <c r="DP843" s="44"/>
      <c r="DQ843" s="44"/>
      <c r="DR843" s="44"/>
      <c r="DS843" s="44"/>
      <c r="DT843" s="44"/>
      <c r="DU843" s="44"/>
      <c r="DV843" s="44"/>
      <c r="DW843" s="44"/>
      <c r="DX843" s="44"/>
      <c r="DY843" s="44"/>
      <c r="DZ843" s="44"/>
      <c r="EA843" s="44"/>
      <c r="EB843" s="44"/>
      <c r="EC843" s="44"/>
      <c r="ED843" s="44"/>
      <c r="EE843" s="44"/>
      <c r="EF843" s="44"/>
    </row>
    <row r="844" spans="1:136" ht="15">
      <c r="A844" s="10"/>
      <c r="B844" s="10"/>
      <c r="C844" s="4"/>
      <c r="D844" s="4"/>
      <c r="E844" s="4"/>
      <c r="F844" s="4"/>
      <c r="G844" s="4"/>
      <c r="H844" s="4"/>
      <c r="I844" s="4"/>
      <c r="J844" s="4"/>
      <c r="K844" s="4"/>
      <c r="L844" s="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  <c r="DC844" s="44"/>
      <c r="DD844" s="44"/>
      <c r="DE844" s="44"/>
      <c r="DF844" s="44"/>
      <c r="DG844" s="44"/>
      <c r="DH844" s="44"/>
      <c r="DI844" s="44"/>
      <c r="DJ844" s="44"/>
      <c r="DK844" s="44"/>
      <c r="DL844" s="44"/>
      <c r="DM844" s="44"/>
      <c r="DN844" s="44"/>
      <c r="DO844" s="44"/>
      <c r="DP844" s="44"/>
      <c r="DQ844" s="44"/>
      <c r="DR844" s="44"/>
      <c r="DS844" s="44"/>
      <c r="DT844" s="44"/>
      <c r="DU844" s="44"/>
      <c r="DV844" s="44"/>
      <c r="DW844" s="44"/>
      <c r="DX844" s="44"/>
      <c r="DY844" s="44"/>
      <c r="DZ844" s="44"/>
      <c r="EA844" s="44"/>
      <c r="EB844" s="44"/>
      <c r="EC844" s="44"/>
      <c r="ED844" s="44"/>
      <c r="EE844" s="44"/>
      <c r="EF844" s="44"/>
    </row>
    <row r="845" spans="1:136" s="35" customFormat="1" ht="15">
      <c r="A845" s="10"/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32"/>
      <c r="M845" s="5"/>
      <c r="N845" s="44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  <c r="CS845" s="63"/>
      <c r="CT845" s="63"/>
      <c r="CU845" s="63"/>
      <c r="CV845" s="63"/>
      <c r="CW845" s="63"/>
      <c r="CX845" s="63"/>
      <c r="CY845" s="63"/>
      <c r="CZ845" s="63"/>
      <c r="DA845" s="63"/>
      <c r="DB845" s="63"/>
      <c r="DC845" s="63"/>
      <c r="DD845" s="63"/>
      <c r="DE845" s="63"/>
      <c r="DF845" s="63"/>
      <c r="DG845" s="63"/>
      <c r="DH845" s="63"/>
      <c r="DI845" s="63"/>
      <c r="DJ845" s="63"/>
      <c r="DK845" s="63"/>
      <c r="DL845" s="63"/>
      <c r="DM845" s="63"/>
      <c r="DN845" s="63"/>
      <c r="DO845" s="63"/>
      <c r="DP845" s="63"/>
      <c r="DQ845" s="63"/>
      <c r="DR845" s="63"/>
      <c r="DS845" s="63"/>
      <c r="DT845" s="63"/>
      <c r="DU845" s="63"/>
      <c r="DV845" s="63"/>
      <c r="DW845" s="63"/>
      <c r="DX845" s="63"/>
      <c r="DY845" s="63"/>
      <c r="DZ845" s="63"/>
      <c r="EA845" s="63"/>
      <c r="EB845" s="63"/>
      <c r="EC845" s="63"/>
      <c r="ED845" s="63"/>
      <c r="EE845" s="63"/>
      <c r="EF845" s="63"/>
    </row>
    <row r="846" spans="1:136" s="35" customFormat="1" ht="15">
      <c r="A846" s="10"/>
      <c r="B846" s="15"/>
      <c r="C846" s="32"/>
      <c r="D846" s="32"/>
      <c r="E846" s="32"/>
      <c r="F846" s="32"/>
      <c r="G846" s="32"/>
      <c r="H846" s="32"/>
      <c r="I846" s="32"/>
      <c r="J846" s="32"/>
      <c r="K846" s="32"/>
      <c r="L846" s="4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  <c r="CS846" s="63"/>
      <c r="CT846" s="63"/>
      <c r="CU846" s="63"/>
      <c r="CV846" s="63"/>
      <c r="CW846" s="63"/>
      <c r="CX846" s="63"/>
      <c r="CY846" s="63"/>
      <c r="CZ846" s="63"/>
      <c r="DA846" s="63"/>
      <c r="DB846" s="63"/>
      <c r="DC846" s="63"/>
      <c r="DD846" s="63"/>
      <c r="DE846" s="63"/>
      <c r="DF846" s="63"/>
      <c r="DG846" s="63"/>
      <c r="DH846" s="63"/>
      <c r="DI846" s="63"/>
      <c r="DJ846" s="63"/>
      <c r="DK846" s="63"/>
      <c r="DL846" s="63"/>
      <c r="DM846" s="63"/>
      <c r="DN846" s="63"/>
      <c r="DO846" s="63"/>
      <c r="DP846" s="63"/>
      <c r="DQ846" s="63"/>
      <c r="DR846" s="63"/>
      <c r="DS846" s="63"/>
      <c r="DT846" s="63"/>
      <c r="DU846" s="63"/>
      <c r="DV846" s="63"/>
      <c r="DW846" s="63"/>
      <c r="DX846" s="63"/>
      <c r="DY846" s="63"/>
      <c r="DZ846" s="63"/>
      <c r="EA846" s="63"/>
      <c r="EB846" s="63"/>
      <c r="EC846" s="63"/>
      <c r="ED846" s="63"/>
      <c r="EE846" s="63"/>
      <c r="EF846" s="63"/>
    </row>
    <row r="847" spans="1:136" ht="15" customHeight="1">
      <c r="A847" s="25"/>
      <c r="B847" s="10"/>
      <c r="C847" s="12"/>
      <c r="D847" s="12"/>
      <c r="E847" s="4"/>
      <c r="F847" s="4"/>
      <c r="G847" s="4"/>
      <c r="H847" s="4"/>
      <c r="I847" s="4"/>
      <c r="J847" s="4"/>
      <c r="K847" s="4"/>
      <c r="L847" s="4"/>
      <c r="M847" s="35"/>
      <c r="N847" s="63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  <c r="CO847" s="44"/>
      <c r="CP847" s="44"/>
      <c r="CQ847" s="44"/>
      <c r="CR847" s="44"/>
      <c r="CS847" s="44"/>
      <c r="CT847" s="44"/>
      <c r="CU847" s="44"/>
      <c r="CV847" s="44"/>
      <c r="CW847" s="44"/>
      <c r="CX847" s="44"/>
      <c r="CY847" s="44"/>
      <c r="CZ847" s="44"/>
      <c r="DA847" s="44"/>
      <c r="DB847" s="44"/>
      <c r="DC847" s="44"/>
      <c r="DD847" s="44"/>
      <c r="DE847" s="44"/>
      <c r="DF847" s="44"/>
      <c r="DG847" s="44"/>
      <c r="DH847" s="44"/>
      <c r="DI847" s="44"/>
      <c r="DJ847" s="44"/>
      <c r="DK847" s="44"/>
      <c r="DL847" s="44"/>
      <c r="DM847" s="44"/>
      <c r="DN847" s="44"/>
      <c r="DO847" s="44"/>
      <c r="DP847" s="44"/>
      <c r="DQ847" s="44"/>
      <c r="DR847" s="44"/>
      <c r="DS847" s="44"/>
      <c r="DT847" s="44"/>
      <c r="DU847" s="44"/>
      <c r="DV847" s="44"/>
      <c r="DW847" s="44"/>
      <c r="DX847" s="44"/>
      <c r="DY847" s="44"/>
      <c r="DZ847" s="44"/>
      <c r="EA847" s="44"/>
      <c r="EB847" s="44"/>
      <c r="EC847" s="44"/>
      <c r="ED847" s="44"/>
      <c r="EE847" s="44"/>
      <c r="EF847" s="44"/>
    </row>
    <row r="848" spans="1:136" ht="15">
      <c r="A848" s="10"/>
      <c r="B848" s="17"/>
      <c r="C848" s="11"/>
      <c r="D848" s="4"/>
      <c r="E848" s="4"/>
      <c r="F848" s="4"/>
      <c r="G848" s="4"/>
      <c r="H848" s="4"/>
      <c r="I848" s="4"/>
      <c r="J848" s="4"/>
      <c r="K848" s="4"/>
      <c r="L848" s="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  <c r="CO848" s="44"/>
      <c r="CP848" s="44"/>
      <c r="CQ848" s="44"/>
      <c r="CR848" s="44"/>
      <c r="CS848" s="44"/>
      <c r="CT848" s="44"/>
      <c r="CU848" s="44"/>
      <c r="CV848" s="44"/>
      <c r="CW848" s="44"/>
      <c r="CX848" s="44"/>
      <c r="CY848" s="44"/>
      <c r="CZ848" s="44"/>
      <c r="DA848" s="44"/>
      <c r="DB848" s="44"/>
      <c r="DC848" s="44"/>
      <c r="DD848" s="44"/>
      <c r="DE848" s="44"/>
      <c r="DF848" s="44"/>
      <c r="DG848" s="44"/>
      <c r="DH848" s="44"/>
      <c r="DI848" s="44"/>
      <c r="DJ848" s="44"/>
      <c r="DK848" s="44"/>
      <c r="DL848" s="44"/>
      <c r="DM848" s="44"/>
      <c r="DN848" s="44"/>
      <c r="DO848" s="44"/>
      <c r="DP848" s="44"/>
      <c r="DQ848" s="44"/>
      <c r="DR848" s="44"/>
      <c r="DS848" s="44"/>
      <c r="DT848" s="44"/>
      <c r="DU848" s="44"/>
      <c r="DV848" s="44"/>
      <c r="DW848" s="44"/>
      <c r="DX848" s="44"/>
      <c r="DY848" s="44"/>
      <c r="DZ848" s="44"/>
      <c r="EA848" s="44"/>
      <c r="EB848" s="44"/>
      <c r="EC848" s="44"/>
      <c r="ED848" s="44"/>
      <c r="EE848" s="44"/>
      <c r="EF848" s="44"/>
    </row>
    <row r="849" spans="1:136" ht="15">
      <c r="A849" s="10"/>
      <c r="B849" s="10"/>
      <c r="C849" s="4"/>
      <c r="D849" s="4"/>
      <c r="E849" s="4"/>
      <c r="F849" s="4"/>
      <c r="G849" s="4"/>
      <c r="H849" s="4"/>
      <c r="I849" s="4"/>
      <c r="J849" s="4"/>
      <c r="K849" s="4"/>
      <c r="L849" s="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  <c r="CO849" s="44"/>
      <c r="CP849" s="44"/>
      <c r="CQ849" s="44"/>
      <c r="CR849" s="44"/>
      <c r="CS849" s="44"/>
      <c r="CT849" s="44"/>
      <c r="CU849" s="44"/>
      <c r="CV849" s="44"/>
      <c r="CW849" s="44"/>
      <c r="CX849" s="44"/>
      <c r="CY849" s="44"/>
      <c r="CZ849" s="44"/>
      <c r="DA849" s="44"/>
      <c r="DB849" s="44"/>
      <c r="DC849" s="44"/>
      <c r="DD849" s="44"/>
      <c r="DE849" s="44"/>
      <c r="DF849" s="44"/>
      <c r="DG849" s="44"/>
      <c r="DH849" s="44"/>
      <c r="DI849" s="44"/>
      <c r="DJ849" s="44"/>
      <c r="DK849" s="44"/>
      <c r="DL849" s="44"/>
      <c r="DM849" s="44"/>
      <c r="DN849" s="44"/>
      <c r="DO849" s="44"/>
      <c r="DP849" s="44"/>
      <c r="DQ849" s="44"/>
      <c r="DR849" s="44"/>
      <c r="DS849" s="44"/>
      <c r="DT849" s="44"/>
      <c r="DU849" s="44"/>
      <c r="DV849" s="44"/>
      <c r="DW849" s="44"/>
      <c r="DX849" s="44"/>
      <c r="DY849" s="44"/>
      <c r="DZ849" s="44"/>
      <c r="EA849" s="44"/>
      <c r="EB849" s="44"/>
      <c r="EC849" s="44"/>
      <c r="ED849" s="44"/>
      <c r="EE849" s="44"/>
      <c r="EF849" s="44"/>
    </row>
    <row r="850" spans="1:136" ht="15">
      <c r="A850" s="10"/>
      <c r="B850" s="10"/>
      <c r="C850" s="4"/>
      <c r="D850" s="4"/>
      <c r="E850" s="4"/>
      <c r="F850" s="4"/>
      <c r="G850" s="4"/>
      <c r="H850" s="4"/>
      <c r="I850" s="4"/>
      <c r="J850" s="4"/>
      <c r="K850" s="4"/>
      <c r="L850" s="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  <c r="CO850" s="44"/>
      <c r="CP850" s="44"/>
      <c r="CQ850" s="44"/>
      <c r="CR850" s="44"/>
      <c r="CS850" s="44"/>
      <c r="CT850" s="44"/>
      <c r="CU850" s="44"/>
      <c r="CV850" s="44"/>
      <c r="CW850" s="44"/>
      <c r="CX850" s="44"/>
      <c r="CY850" s="44"/>
      <c r="CZ850" s="44"/>
      <c r="DA850" s="44"/>
      <c r="DB850" s="44"/>
      <c r="DC850" s="44"/>
      <c r="DD850" s="44"/>
      <c r="DE850" s="44"/>
      <c r="DF850" s="44"/>
      <c r="DG850" s="44"/>
      <c r="DH850" s="44"/>
      <c r="DI850" s="44"/>
      <c r="DJ850" s="44"/>
      <c r="DK850" s="44"/>
      <c r="DL850" s="44"/>
      <c r="DM850" s="44"/>
      <c r="DN850" s="44"/>
      <c r="DO850" s="44"/>
      <c r="DP850" s="44"/>
      <c r="DQ850" s="44"/>
      <c r="DR850" s="44"/>
      <c r="DS850" s="44"/>
      <c r="DT850" s="44"/>
      <c r="DU850" s="44"/>
      <c r="DV850" s="44"/>
      <c r="DW850" s="44"/>
      <c r="DX850" s="44"/>
      <c r="DY850" s="44"/>
      <c r="DZ850" s="44"/>
      <c r="EA850" s="44"/>
      <c r="EB850" s="44"/>
      <c r="EC850" s="44"/>
      <c r="ED850" s="44"/>
      <c r="EE850" s="44"/>
      <c r="EF850" s="44"/>
    </row>
    <row r="851" spans="1:136" ht="15">
      <c r="A851" s="10"/>
      <c r="B851" s="10"/>
      <c r="C851" s="4"/>
      <c r="D851" s="4"/>
      <c r="E851" s="4"/>
      <c r="F851" s="4"/>
      <c r="G851" s="4"/>
      <c r="H851" s="4"/>
      <c r="I851" s="4"/>
      <c r="J851" s="4"/>
      <c r="K851" s="4"/>
      <c r="L851" s="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  <c r="CW851" s="44"/>
      <c r="CX851" s="44"/>
      <c r="CY851" s="44"/>
      <c r="CZ851" s="44"/>
      <c r="DA851" s="44"/>
      <c r="DB851" s="44"/>
      <c r="DC851" s="44"/>
      <c r="DD851" s="44"/>
      <c r="DE851" s="44"/>
      <c r="DF851" s="44"/>
      <c r="DG851" s="44"/>
      <c r="DH851" s="44"/>
      <c r="DI851" s="44"/>
      <c r="DJ851" s="44"/>
      <c r="DK851" s="44"/>
      <c r="DL851" s="44"/>
      <c r="DM851" s="44"/>
      <c r="DN851" s="44"/>
      <c r="DO851" s="44"/>
      <c r="DP851" s="44"/>
      <c r="DQ851" s="44"/>
      <c r="DR851" s="44"/>
      <c r="DS851" s="44"/>
      <c r="DT851" s="44"/>
      <c r="DU851" s="44"/>
      <c r="DV851" s="44"/>
      <c r="DW851" s="44"/>
      <c r="DX851" s="44"/>
      <c r="DY851" s="44"/>
      <c r="DZ851" s="44"/>
      <c r="EA851" s="44"/>
      <c r="EB851" s="44"/>
      <c r="EC851" s="44"/>
      <c r="ED851" s="44"/>
      <c r="EE851" s="44"/>
      <c r="EF851" s="44"/>
    </row>
    <row r="852" spans="1:136" ht="15">
      <c r="A852" s="10"/>
      <c r="B852" s="10"/>
      <c r="C852" s="4"/>
      <c r="D852" s="4"/>
      <c r="E852" s="4"/>
      <c r="F852" s="4"/>
      <c r="G852" s="4"/>
      <c r="H852" s="4"/>
      <c r="I852" s="4"/>
      <c r="J852" s="4"/>
      <c r="K852" s="4"/>
      <c r="L852" s="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  <c r="CO852" s="44"/>
      <c r="CP852" s="44"/>
      <c r="CQ852" s="44"/>
      <c r="CR852" s="44"/>
      <c r="CS852" s="44"/>
      <c r="CT852" s="44"/>
      <c r="CU852" s="44"/>
      <c r="CV852" s="44"/>
      <c r="CW852" s="44"/>
      <c r="CX852" s="44"/>
      <c r="CY852" s="44"/>
      <c r="CZ852" s="44"/>
      <c r="DA852" s="44"/>
      <c r="DB852" s="44"/>
      <c r="DC852" s="44"/>
      <c r="DD852" s="44"/>
      <c r="DE852" s="44"/>
      <c r="DF852" s="44"/>
      <c r="DG852" s="44"/>
      <c r="DH852" s="44"/>
      <c r="DI852" s="44"/>
      <c r="DJ852" s="44"/>
      <c r="DK852" s="44"/>
      <c r="DL852" s="44"/>
      <c r="DM852" s="44"/>
      <c r="DN852" s="44"/>
      <c r="DO852" s="44"/>
      <c r="DP852" s="44"/>
      <c r="DQ852" s="44"/>
      <c r="DR852" s="44"/>
      <c r="DS852" s="44"/>
      <c r="DT852" s="44"/>
      <c r="DU852" s="44"/>
      <c r="DV852" s="44"/>
      <c r="DW852" s="44"/>
      <c r="DX852" s="44"/>
      <c r="DY852" s="44"/>
      <c r="DZ852" s="44"/>
      <c r="EA852" s="44"/>
      <c r="EB852" s="44"/>
      <c r="EC852" s="44"/>
      <c r="ED852" s="44"/>
      <c r="EE852" s="44"/>
      <c r="EF852" s="44"/>
    </row>
    <row r="853" spans="1:136" ht="15">
      <c r="A853" s="10"/>
      <c r="B853" s="10"/>
      <c r="C853" s="4"/>
      <c r="D853" s="4"/>
      <c r="E853" s="4"/>
      <c r="F853" s="4"/>
      <c r="G853" s="4"/>
      <c r="H853" s="4"/>
      <c r="I853" s="4"/>
      <c r="J853" s="4"/>
      <c r="K853" s="4"/>
      <c r="L853" s="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44"/>
      <c r="CI853" s="44"/>
      <c r="CJ853" s="44"/>
      <c r="CK853" s="44"/>
      <c r="CL853" s="44"/>
      <c r="CM853" s="44"/>
      <c r="CN853" s="44"/>
      <c r="CO853" s="44"/>
      <c r="CP853" s="44"/>
      <c r="CQ853" s="44"/>
      <c r="CR853" s="44"/>
      <c r="CS853" s="44"/>
      <c r="CT853" s="44"/>
      <c r="CU853" s="44"/>
      <c r="CV853" s="44"/>
      <c r="CW853" s="44"/>
      <c r="CX853" s="44"/>
      <c r="CY853" s="44"/>
      <c r="CZ853" s="44"/>
      <c r="DA853" s="44"/>
      <c r="DB853" s="44"/>
      <c r="DC853" s="44"/>
      <c r="DD853" s="44"/>
      <c r="DE853" s="44"/>
      <c r="DF853" s="44"/>
      <c r="DG853" s="44"/>
      <c r="DH853" s="44"/>
      <c r="DI853" s="44"/>
      <c r="DJ853" s="44"/>
      <c r="DK853" s="44"/>
      <c r="DL853" s="44"/>
      <c r="DM853" s="44"/>
      <c r="DN853" s="44"/>
      <c r="DO853" s="44"/>
      <c r="DP853" s="44"/>
      <c r="DQ853" s="44"/>
      <c r="DR853" s="44"/>
      <c r="DS853" s="44"/>
      <c r="DT853" s="44"/>
      <c r="DU853" s="44"/>
      <c r="DV853" s="44"/>
      <c r="DW853" s="44"/>
      <c r="DX853" s="44"/>
      <c r="DY853" s="44"/>
      <c r="DZ853" s="44"/>
      <c r="EA853" s="44"/>
      <c r="EB853" s="44"/>
      <c r="EC853" s="44"/>
      <c r="ED853" s="44"/>
      <c r="EE853" s="44"/>
      <c r="EF853" s="44"/>
    </row>
    <row r="854" spans="1:136" ht="15">
      <c r="A854" s="10"/>
      <c r="B854" s="15"/>
      <c r="C854" s="4"/>
      <c r="D854" s="4"/>
      <c r="E854" s="4"/>
      <c r="F854" s="4"/>
      <c r="G854" s="4"/>
      <c r="H854" s="4"/>
      <c r="I854" s="4"/>
      <c r="J854" s="4"/>
      <c r="K854" s="4"/>
      <c r="L854" s="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4"/>
      <c r="CH854" s="44"/>
      <c r="CI854" s="44"/>
      <c r="CJ854" s="44"/>
      <c r="CK854" s="44"/>
      <c r="CL854" s="44"/>
      <c r="CM854" s="44"/>
      <c r="CN854" s="44"/>
      <c r="CO854" s="44"/>
      <c r="CP854" s="44"/>
      <c r="CQ854" s="44"/>
      <c r="CR854" s="44"/>
      <c r="CS854" s="44"/>
      <c r="CT854" s="44"/>
      <c r="CU854" s="44"/>
      <c r="CV854" s="44"/>
      <c r="CW854" s="44"/>
      <c r="CX854" s="44"/>
      <c r="CY854" s="44"/>
      <c r="CZ854" s="44"/>
      <c r="DA854" s="44"/>
      <c r="DB854" s="44"/>
      <c r="DC854" s="44"/>
      <c r="DD854" s="44"/>
      <c r="DE854" s="44"/>
      <c r="DF854" s="44"/>
      <c r="DG854" s="44"/>
      <c r="DH854" s="44"/>
      <c r="DI854" s="44"/>
      <c r="DJ854" s="44"/>
      <c r="DK854" s="44"/>
      <c r="DL854" s="44"/>
      <c r="DM854" s="44"/>
      <c r="DN854" s="44"/>
      <c r="DO854" s="44"/>
      <c r="DP854" s="44"/>
      <c r="DQ854" s="44"/>
      <c r="DR854" s="44"/>
      <c r="DS854" s="44"/>
      <c r="DT854" s="44"/>
      <c r="DU854" s="44"/>
      <c r="DV854" s="44"/>
      <c r="DW854" s="44"/>
      <c r="DX854" s="44"/>
      <c r="DY854" s="44"/>
      <c r="DZ854" s="44"/>
      <c r="EA854" s="44"/>
      <c r="EB854" s="44"/>
      <c r="EC854" s="44"/>
      <c r="ED854" s="44"/>
      <c r="EE854" s="44"/>
      <c r="EF854" s="44"/>
    </row>
    <row r="855" spans="1:136" ht="15">
      <c r="A855" s="10"/>
      <c r="B855" s="10"/>
      <c r="C855" s="4"/>
      <c r="D855" s="4"/>
      <c r="E855" s="4"/>
      <c r="F855" s="4"/>
      <c r="G855" s="4"/>
      <c r="H855" s="4"/>
      <c r="I855" s="4"/>
      <c r="J855" s="4"/>
      <c r="K855" s="4"/>
      <c r="L855" s="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  <c r="CD855" s="44"/>
      <c r="CE855" s="44"/>
      <c r="CF855" s="44"/>
      <c r="CG855" s="44"/>
      <c r="CH855" s="44"/>
      <c r="CI855" s="44"/>
      <c r="CJ855" s="44"/>
      <c r="CK855" s="44"/>
      <c r="CL855" s="44"/>
      <c r="CM855" s="44"/>
      <c r="CN855" s="44"/>
      <c r="CO855" s="44"/>
      <c r="CP855" s="44"/>
      <c r="CQ855" s="44"/>
      <c r="CR855" s="44"/>
      <c r="CS855" s="44"/>
      <c r="CT855" s="44"/>
      <c r="CU855" s="44"/>
      <c r="CV855" s="44"/>
      <c r="CW855" s="44"/>
      <c r="CX855" s="44"/>
      <c r="CY855" s="44"/>
      <c r="CZ855" s="44"/>
      <c r="DA855" s="44"/>
      <c r="DB855" s="44"/>
      <c r="DC855" s="44"/>
      <c r="DD855" s="44"/>
      <c r="DE855" s="44"/>
      <c r="DF855" s="44"/>
      <c r="DG855" s="44"/>
      <c r="DH855" s="44"/>
      <c r="DI855" s="44"/>
      <c r="DJ855" s="44"/>
      <c r="DK855" s="44"/>
      <c r="DL855" s="44"/>
      <c r="DM855" s="44"/>
      <c r="DN855" s="44"/>
      <c r="DO855" s="44"/>
      <c r="DP855" s="44"/>
      <c r="DQ855" s="44"/>
      <c r="DR855" s="44"/>
      <c r="DS855" s="44"/>
      <c r="DT855" s="44"/>
      <c r="DU855" s="44"/>
      <c r="DV855" s="44"/>
      <c r="DW855" s="44"/>
      <c r="DX855" s="44"/>
      <c r="DY855" s="44"/>
      <c r="DZ855" s="44"/>
      <c r="EA855" s="44"/>
      <c r="EB855" s="44"/>
      <c r="EC855" s="44"/>
      <c r="ED855" s="44"/>
      <c r="EE855" s="44"/>
      <c r="EF855" s="44"/>
    </row>
    <row r="856" spans="1:136" ht="15">
      <c r="A856" s="10"/>
      <c r="B856" s="10"/>
      <c r="C856" s="4"/>
      <c r="D856" s="4"/>
      <c r="E856" s="4"/>
      <c r="F856" s="4"/>
      <c r="G856" s="4"/>
      <c r="H856" s="4"/>
      <c r="I856" s="4"/>
      <c r="J856" s="4"/>
      <c r="K856" s="4"/>
      <c r="L856" s="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  <c r="CD856" s="44"/>
      <c r="CE856" s="44"/>
      <c r="CF856" s="44"/>
      <c r="CG856" s="44"/>
      <c r="CH856" s="44"/>
      <c r="CI856" s="44"/>
      <c r="CJ856" s="44"/>
      <c r="CK856" s="44"/>
      <c r="CL856" s="44"/>
      <c r="CM856" s="44"/>
      <c r="CN856" s="44"/>
      <c r="CO856" s="44"/>
      <c r="CP856" s="44"/>
      <c r="CQ856" s="44"/>
      <c r="CR856" s="44"/>
      <c r="CS856" s="44"/>
      <c r="CT856" s="44"/>
      <c r="CU856" s="44"/>
      <c r="CV856" s="44"/>
      <c r="CW856" s="44"/>
      <c r="CX856" s="44"/>
      <c r="CY856" s="44"/>
      <c r="CZ856" s="44"/>
      <c r="DA856" s="44"/>
      <c r="DB856" s="44"/>
      <c r="DC856" s="44"/>
      <c r="DD856" s="44"/>
      <c r="DE856" s="44"/>
      <c r="DF856" s="44"/>
      <c r="DG856" s="44"/>
      <c r="DH856" s="44"/>
      <c r="DI856" s="44"/>
      <c r="DJ856" s="44"/>
      <c r="DK856" s="44"/>
      <c r="DL856" s="44"/>
      <c r="DM856" s="44"/>
      <c r="DN856" s="44"/>
      <c r="DO856" s="44"/>
      <c r="DP856" s="44"/>
      <c r="DQ856" s="44"/>
      <c r="DR856" s="44"/>
      <c r="DS856" s="44"/>
      <c r="DT856" s="44"/>
      <c r="DU856" s="44"/>
      <c r="DV856" s="44"/>
      <c r="DW856" s="44"/>
      <c r="DX856" s="44"/>
      <c r="DY856" s="44"/>
      <c r="DZ856" s="44"/>
      <c r="EA856" s="44"/>
      <c r="EB856" s="44"/>
      <c r="EC856" s="44"/>
      <c r="ED856" s="44"/>
      <c r="EE856" s="44"/>
      <c r="EF856" s="44"/>
    </row>
    <row r="857" spans="1:136" ht="15">
      <c r="A857" s="10"/>
      <c r="B857" s="10"/>
      <c r="C857" s="4"/>
      <c r="D857" s="4"/>
      <c r="E857" s="4"/>
      <c r="F857" s="4"/>
      <c r="G857" s="4"/>
      <c r="H857" s="4"/>
      <c r="I857" s="4"/>
      <c r="J857" s="4"/>
      <c r="K857" s="4"/>
      <c r="L857" s="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  <c r="CD857" s="44"/>
      <c r="CE857" s="44"/>
      <c r="CF857" s="44"/>
      <c r="CG857" s="44"/>
      <c r="CH857" s="44"/>
      <c r="CI857" s="44"/>
      <c r="CJ857" s="44"/>
      <c r="CK857" s="44"/>
      <c r="CL857" s="44"/>
      <c r="CM857" s="44"/>
      <c r="CN857" s="44"/>
      <c r="CO857" s="44"/>
      <c r="CP857" s="44"/>
      <c r="CQ857" s="44"/>
      <c r="CR857" s="44"/>
      <c r="CS857" s="44"/>
      <c r="CT857" s="44"/>
      <c r="CU857" s="44"/>
      <c r="CV857" s="44"/>
      <c r="CW857" s="44"/>
      <c r="CX857" s="44"/>
      <c r="CY857" s="44"/>
      <c r="CZ857" s="44"/>
      <c r="DA857" s="44"/>
      <c r="DB857" s="44"/>
      <c r="DC857" s="44"/>
      <c r="DD857" s="44"/>
      <c r="DE857" s="44"/>
      <c r="DF857" s="44"/>
      <c r="DG857" s="44"/>
      <c r="DH857" s="44"/>
      <c r="DI857" s="44"/>
      <c r="DJ857" s="44"/>
      <c r="DK857" s="44"/>
      <c r="DL857" s="44"/>
      <c r="DM857" s="44"/>
      <c r="DN857" s="44"/>
      <c r="DO857" s="44"/>
      <c r="DP857" s="44"/>
      <c r="DQ857" s="44"/>
      <c r="DR857" s="44"/>
      <c r="DS857" s="44"/>
      <c r="DT857" s="44"/>
      <c r="DU857" s="44"/>
      <c r="DV857" s="44"/>
      <c r="DW857" s="44"/>
      <c r="DX857" s="44"/>
      <c r="DY857" s="44"/>
      <c r="DZ857" s="44"/>
      <c r="EA857" s="44"/>
      <c r="EB857" s="44"/>
      <c r="EC857" s="44"/>
      <c r="ED857" s="44"/>
      <c r="EE857" s="44"/>
      <c r="EF857" s="44"/>
    </row>
    <row r="858" spans="1:136" ht="15">
      <c r="A858" s="10"/>
      <c r="B858" s="15"/>
      <c r="C858" s="32"/>
      <c r="D858" s="32"/>
      <c r="E858" s="32"/>
      <c r="F858" s="32"/>
      <c r="G858" s="32"/>
      <c r="H858" s="32"/>
      <c r="I858" s="32"/>
      <c r="J858" s="32"/>
      <c r="K858" s="32"/>
      <c r="L858" s="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  <c r="CD858" s="44"/>
      <c r="CE858" s="44"/>
      <c r="CF858" s="44"/>
      <c r="CG858" s="44"/>
      <c r="CH858" s="44"/>
      <c r="CI858" s="44"/>
      <c r="CJ858" s="44"/>
      <c r="CK858" s="44"/>
      <c r="CL858" s="44"/>
      <c r="CM858" s="44"/>
      <c r="CN858" s="44"/>
      <c r="CO858" s="44"/>
      <c r="CP858" s="44"/>
      <c r="CQ858" s="44"/>
      <c r="CR858" s="44"/>
      <c r="CS858" s="44"/>
      <c r="CT858" s="44"/>
      <c r="CU858" s="44"/>
      <c r="CV858" s="44"/>
      <c r="CW858" s="44"/>
      <c r="CX858" s="44"/>
      <c r="CY858" s="44"/>
      <c r="CZ858" s="44"/>
      <c r="DA858" s="44"/>
      <c r="DB858" s="44"/>
      <c r="DC858" s="44"/>
      <c r="DD858" s="44"/>
      <c r="DE858" s="44"/>
      <c r="DF858" s="44"/>
      <c r="DG858" s="44"/>
      <c r="DH858" s="44"/>
      <c r="DI858" s="44"/>
      <c r="DJ858" s="44"/>
      <c r="DK858" s="44"/>
      <c r="DL858" s="44"/>
      <c r="DM858" s="44"/>
      <c r="DN858" s="44"/>
      <c r="DO858" s="44"/>
      <c r="DP858" s="44"/>
      <c r="DQ858" s="44"/>
      <c r="DR858" s="44"/>
      <c r="DS858" s="44"/>
      <c r="DT858" s="44"/>
      <c r="DU858" s="44"/>
      <c r="DV858" s="44"/>
      <c r="DW858" s="44"/>
      <c r="DX858" s="44"/>
      <c r="DY858" s="44"/>
      <c r="DZ858" s="44"/>
      <c r="EA858" s="44"/>
      <c r="EB858" s="44"/>
      <c r="EC858" s="44"/>
      <c r="ED858" s="44"/>
      <c r="EE858" s="44"/>
      <c r="EF858" s="44"/>
    </row>
    <row r="859" spans="1:136" ht="15">
      <c r="A859" s="10"/>
      <c r="B859" s="10"/>
      <c r="C859" s="4"/>
      <c r="D859" s="4"/>
      <c r="E859" s="4"/>
      <c r="F859" s="4"/>
      <c r="G859" s="4"/>
      <c r="H859" s="4"/>
      <c r="I859" s="4"/>
      <c r="J859" s="4"/>
      <c r="K859" s="4"/>
      <c r="L859" s="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  <c r="CD859" s="44"/>
      <c r="CE859" s="44"/>
      <c r="CF859" s="44"/>
      <c r="CG859" s="44"/>
      <c r="CH859" s="44"/>
      <c r="CI859" s="44"/>
      <c r="CJ859" s="44"/>
      <c r="CK859" s="44"/>
      <c r="CL859" s="44"/>
      <c r="CM859" s="44"/>
      <c r="CN859" s="44"/>
      <c r="CO859" s="44"/>
      <c r="CP859" s="44"/>
      <c r="CQ859" s="44"/>
      <c r="CR859" s="44"/>
      <c r="CS859" s="44"/>
      <c r="CT859" s="44"/>
      <c r="CU859" s="44"/>
      <c r="CV859" s="44"/>
      <c r="CW859" s="44"/>
      <c r="CX859" s="44"/>
      <c r="CY859" s="44"/>
      <c r="CZ859" s="44"/>
      <c r="DA859" s="44"/>
      <c r="DB859" s="44"/>
      <c r="DC859" s="44"/>
      <c r="DD859" s="44"/>
      <c r="DE859" s="44"/>
      <c r="DF859" s="44"/>
      <c r="DG859" s="44"/>
      <c r="DH859" s="44"/>
      <c r="DI859" s="44"/>
      <c r="DJ859" s="44"/>
      <c r="DK859" s="44"/>
      <c r="DL859" s="44"/>
      <c r="DM859" s="44"/>
      <c r="DN859" s="44"/>
      <c r="DO859" s="44"/>
      <c r="DP859" s="44"/>
      <c r="DQ859" s="44"/>
      <c r="DR859" s="44"/>
      <c r="DS859" s="44"/>
      <c r="DT859" s="44"/>
      <c r="DU859" s="44"/>
      <c r="DV859" s="44"/>
      <c r="DW859" s="44"/>
      <c r="DX859" s="44"/>
      <c r="DY859" s="44"/>
      <c r="DZ859" s="44"/>
      <c r="EA859" s="44"/>
      <c r="EB859" s="44"/>
      <c r="EC859" s="44"/>
      <c r="ED859" s="44"/>
      <c r="EE859" s="44"/>
      <c r="EF859" s="44"/>
    </row>
    <row r="860" spans="1:136" ht="15">
      <c r="A860" s="10"/>
      <c r="B860" s="10"/>
      <c r="C860" s="4"/>
      <c r="D860" s="4"/>
      <c r="E860" s="4"/>
      <c r="F860" s="4"/>
      <c r="G860" s="4"/>
      <c r="H860" s="4"/>
      <c r="I860" s="4"/>
      <c r="J860" s="4"/>
      <c r="K860" s="4"/>
      <c r="L860" s="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  <c r="CD860" s="44"/>
      <c r="CE860" s="44"/>
      <c r="CF860" s="44"/>
      <c r="CG860" s="44"/>
      <c r="CH860" s="44"/>
      <c r="CI860" s="44"/>
      <c r="CJ860" s="44"/>
      <c r="CK860" s="44"/>
      <c r="CL860" s="44"/>
      <c r="CM860" s="44"/>
      <c r="CN860" s="44"/>
      <c r="CO860" s="44"/>
      <c r="CP860" s="44"/>
      <c r="CQ860" s="44"/>
      <c r="CR860" s="44"/>
      <c r="CS860" s="44"/>
      <c r="CT860" s="44"/>
      <c r="CU860" s="44"/>
      <c r="CV860" s="44"/>
      <c r="CW860" s="44"/>
      <c r="CX860" s="44"/>
      <c r="CY860" s="44"/>
      <c r="CZ860" s="44"/>
      <c r="DA860" s="44"/>
      <c r="DB860" s="44"/>
      <c r="DC860" s="44"/>
      <c r="DD860" s="44"/>
      <c r="DE860" s="44"/>
      <c r="DF860" s="44"/>
      <c r="DG860" s="44"/>
      <c r="DH860" s="44"/>
      <c r="DI860" s="44"/>
      <c r="DJ860" s="44"/>
      <c r="DK860" s="44"/>
      <c r="DL860" s="44"/>
      <c r="DM860" s="44"/>
      <c r="DN860" s="44"/>
      <c r="DO860" s="44"/>
      <c r="DP860" s="44"/>
      <c r="DQ860" s="44"/>
      <c r="DR860" s="44"/>
      <c r="DS860" s="44"/>
      <c r="DT860" s="44"/>
      <c r="DU860" s="44"/>
      <c r="DV860" s="44"/>
      <c r="DW860" s="44"/>
      <c r="DX860" s="44"/>
      <c r="DY860" s="44"/>
      <c r="DZ860" s="44"/>
      <c r="EA860" s="44"/>
      <c r="EB860" s="44"/>
      <c r="EC860" s="44"/>
      <c r="ED860" s="44"/>
      <c r="EE860" s="44"/>
      <c r="EF860" s="44"/>
    </row>
    <row r="861" spans="1:136" ht="15">
      <c r="A861" s="10"/>
      <c r="B861" s="10"/>
      <c r="C861" s="4"/>
      <c r="D861" s="4"/>
      <c r="E861" s="4"/>
      <c r="F861" s="4"/>
      <c r="G861" s="4"/>
      <c r="H861" s="4"/>
      <c r="I861" s="4"/>
      <c r="J861" s="4"/>
      <c r="K861" s="4"/>
      <c r="L861" s="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  <c r="CD861" s="44"/>
      <c r="CE861" s="44"/>
      <c r="CF861" s="44"/>
      <c r="CG861" s="44"/>
      <c r="CH861" s="44"/>
      <c r="CI861" s="44"/>
      <c r="CJ861" s="44"/>
      <c r="CK861" s="44"/>
      <c r="CL861" s="44"/>
      <c r="CM861" s="44"/>
      <c r="CN861" s="44"/>
      <c r="CO861" s="44"/>
      <c r="CP861" s="44"/>
      <c r="CQ861" s="44"/>
      <c r="CR861" s="44"/>
      <c r="CS861" s="44"/>
      <c r="CT861" s="44"/>
      <c r="CU861" s="44"/>
      <c r="CV861" s="44"/>
      <c r="CW861" s="44"/>
      <c r="CX861" s="44"/>
      <c r="CY861" s="44"/>
      <c r="CZ861" s="44"/>
      <c r="DA861" s="44"/>
      <c r="DB861" s="44"/>
      <c r="DC861" s="44"/>
      <c r="DD861" s="44"/>
      <c r="DE861" s="44"/>
      <c r="DF861" s="44"/>
      <c r="DG861" s="44"/>
      <c r="DH861" s="44"/>
      <c r="DI861" s="44"/>
      <c r="DJ861" s="44"/>
      <c r="DK861" s="44"/>
      <c r="DL861" s="44"/>
      <c r="DM861" s="44"/>
      <c r="DN861" s="44"/>
      <c r="DO861" s="44"/>
      <c r="DP861" s="44"/>
      <c r="DQ861" s="44"/>
      <c r="DR861" s="44"/>
      <c r="DS861" s="44"/>
      <c r="DT861" s="44"/>
      <c r="DU861" s="44"/>
      <c r="DV861" s="44"/>
      <c r="DW861" s="44"/>
      <c r="DX861" s="44"/>
      <c r="DY861" s="44"/>
      <c r="DZ861" s="44"/>
      <c r="EA861" s="44"/>
      <c r="EB861" s="44"/>
      <c r="EC861" s="44"/>
      <c r="ED861" s="44"/>
      <c r="EE861" s="44"/>
      <c r="EF861" s="44"/>
    </row>
    <row r="862" spans="1:136" ht="15">
      <c r="A862" s="10"/>
      <c r="B862" s="10"/>
      <c r="C862" s="4"/>
      <c r="D862" s="4"/>
      <c r="E862" s="4"/>
      <c r="F862" s="4"/>
      <c r="G862" s="4"/>
      <c r="H862" s="4"/>
      <c r="I862" s="4"/>
      <c r="J862" s="4"/>
      <c r="K862" s="4"/>
      <c r="L862" s="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4"/>
      <c r="CH862" s="44"/>
      <c r="CI862" s="44"/>
      <c r="CJ862" s="44"/>
      <c r="CK862" s="44"/>
      <c r="CL862" s="44"/>
      <c r="CM862" s="44"/>
      <c r="CN862" s="44"/>
      <c r="CO862" s="44"/>
      <c r="CP862" s="44"/>
      <c r="CQ862" s="44"/>
      <c r="CR862" s="44"/>
      <c r="CS862" s="44"/>
      <c r="CT862" s="44"/>
      <c r="CU862" s="44"/>
      <c r="CV862" s="44"/>
      <c r="CW862" s="44"/>
      <c r="CX862" s="44"/>
      <c r="CY862" s="44"/>
      <c r="CZ862" s="44"/>
      <c r="DA862" s="44"/>
      <c r="DB862" s="44"/>
      <c r="DC862" s="44"/>
      <c r="DD862" s="44"/>
      <c r="DE862" s="44"/>
      <c r="DF862" s="44"/>
      <c r="DG862" s="44"/>
      <c r="DH862" s="44"/>
      <c r="DI862" s="44"/>
      <c r="DJ862" s="44"/>
      <c r="DK862" s="44"/>
      <c r="DL862" s="44"/>
      <c r="DM862" s="44"/>
      <c r="DN862" s="44"/>
      <c r="DO862" s="44"/>
      <c r="DP862" s="44"/>
      <c r="DQ862" s="44"/>
      <c r="DR862" s="44"/>
      <c r="DS862" s="44"/>
      <c r="DT862" s="44"/>
      <c r="DU862" s="44"/>
      <c r="DV862" s="44"/>
      <c r="DW862" s="44"/>
      <c r="DX862" s="44"/>
      <c r="DY862" s="44"/>
      <c r="DZ862" s="44"/>
      <c r="EA862" s="44"/>
      <c r="EB862" s="44"/>
      <c r="EC862" s="44"/>
      <c r="ED862" s="44"/>
      <c r="EE862" s="44"/>
      <c r="EF862" s="44"/>
    </row>
    <row r="863" spans="1:136" ht="15">
      <c r="A863" s="10"/>
      <c r="B863" s="10"/>
      <c r="C863" s="4"/>
      <c r="D863" s="4"/>
      <c r="E863" s="4"/>
      <c r="F863" s="4"/>
      <c r="G863" s="4"/>
      <c r="H863" s="4"/>
      <c r="I863" s="4"/>
      <c r="J863" s="4"/>
      <c r="K863" s="4"/>
      <c r="L863" s="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  <c r="CD863" s="44"/>
      <c r="CE863" s="44"/>
      <c r="CF863" s="44"/>
      <c r="CG863" s="44"/>
      <c r="CH863" s="44"/>
      <c r="CI863" s="44"/>
      <c r="CJ863" s="44"/>
      <c r="CK863" s="44"/>
      <c r="CL863" s="44"/>
      <c r="CM863" s="44"/>
      <c r="CN863" s="44"/>
      <c r="CO863" s="44"/>
      <c r="CP863" s="44"/>
      <c r="CQ863" s="44"/>
      <c r="CR863" s="44"/>
      <c r="CS863" s="44"/>
      <c r="CT863" s="44"/>
      <c r="CU863" s="44"/>
      <c r="CV863" s="44"/>
      <c r="CW863" s="44"/>
      <c r="CX863" s="44"/>
      <c r="CY863" s="44"/>
      <c r="CZ863" s="44"/>
      <c r="DA863" s="44"/>
      <c r="DB863" s="44"/>
      <c r="DC863" s="44"/>
      <c r="DD863" s="44"/>
      <c r="DE863" s="44"/>
      <c r="DF863" s="44"/>
      <c r="DG863" s="44"/>
      <c r="DH863" s="44"/>
      <c r="DI863" s="44"/>
      <c r="DJ863" s="44"/>
      <c r="DK863" s="44"/>
      <c r="DL863" s="44"/>
      <c r="DM863" s="44"/>
      <c r="DN863" s="44"/>
      <c r="DO863" s="44"/>
      <c r="DP863" s="44"/>
      <c r="DQ863" s="44"/>
      <c r="DR863" s="44"/>
      <c r="DS863" s="44"/>
      <c r="DT863" s="44"/>
      <c r="DU863" s="44"/>
      <c r="DV863" s="44"/>
      <c r="DW863" s="44"/>
      <c r="DX863" s="44"/>
      <c r="DY863" s="44"/>
      <c r="DZ863" s="44"/>
      <c r="EA863" s="44"/>
      <c r="EB863" s="44"/>
      <c r="EC863" s="44"/>
      <c r="ED863" s="44"/>
      <c r="EE863" s="44"/>
      <c r="EF863" s="44"/>
    </row>
    <row r="864" spans="1:136" ht="15" customHeight="1">
      <c r="A864" s="10"/>
      <c r="B864" s="10"/>
      <c r="C864" s="4"/>
      <c r="D864" s="4"/>
      <c r="E864" s="4"/>
      <c r="F864" s="4"/>
      <c r="G864" s="4"/>
      <c r="H864" s="4"/>
      <c r="I864" s="4"/>
      <c r="J864" s="4"/>
      <c r="K864" s="4"/>
      <c r="L864" s="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4"/>
      <c r="CH864" s="44"/>
      <c r="CI864" s="44"/>
      <c r="CJ864" s="44"/>
      <c r="CK864" s="44"/>
      <c r="CL864" s="44"/>
      <c r="CM864" s="44"/>
      <c r="CN864" s="44"/>
      <c r="CO864" s="44"/>
      <c r="CP864" s="44"/>
      <c r="CQ864" s="44"/>
      <c r="CR864" s="44"/>
      <c r="CS864" s="44"/>
      <c r="CT864" s="44"/>
      <c r="CU864" s="44"/>
      <c r="CV864" s="44"/>
      <c r="CW864" s="44"/>
      <c r="CX864" s="44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  <c r="DJ864" s="44"/>
      <c r="DK864" s="44"/>
      <c r="DL864" s="44"/>
      <c r="DM864" s="44"/>
      <c r="DN864" s="44"/>
      <c r="DO864" s="44"/>
      <c r="DP864" s="44"/>
      <c r="DQ864" s="44"/>
      <c r="DR864" s="44"/>
      <c r="DS864" s="44"/>
      <c r="DT864" s="44"/>
      <c r="DU864" s="44"/>
      <c r="DV864" s="44"/>
      <c r="DW864" s="44"/>
      <c r="DX864" s="44"/>
      <c r="DY864" s="44"/>
      <c r="DZ864" s="44"/>
      <c r="EA864" s="44"/>
      <c r="EB864" s="44"/>
      <c r="EC864" s="44"/>
      <c r="ED864" s="44"/>
      <c r="EE864" s="44"/>
      <c r="EF864" s="44"/>
    </row>
    <row r="865" spans="1:136" ht="15">
      <c r="A865" s="10"/>
      <c r="B865" s="10"/>
      <c r="C865" s="4"/>
      <c r="D865" s="4"/>
      <c r="E865" s="4"/>
      <c r="F865" s="4"/>
      <c r="G865" s="4"/>
      <c r="H865" s="4"/>
      <c r="I865" s="4"/>
      <c r="J865" s="4"/>
      <c r="K865" s="4"/>
      <c r="L865" s="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  <c r="CD865" s="44"/>
      <c r="CE865" s="44"/>
      <c r="CF865" s="44"/>
      <c r="CG865" s="44"/>
      <c r="CH865" s="44"/>
      <c r="CI865" s="44"/>
      <c r="CJ865" s="44"/>
      <c r="CK865" s="44"/>
      <c r="CL865" s="44"/>
      <c r="CM865" s="44"/>
      <c r="CN865" s="44"/>
      <c r="CO865" s="44"/>
      <c r="CP865" s="44"/>
      <c r="CQ865" s="44"/>
      <c r="CR865" s="44"/>
      <c r="CS865" s="44"/>
      <c r="CT865" s="44"/>
      <c r="CU865" s="44"/>
      <c r="CV865" s="44"/>
      <c r="CW865" s="44"/>
      <c r="CX865" s="44"/>
      <c r="CY865" s="44"/>
      <c r="CZ865" s="44"/>
      <c r="DA865" s="44"/>
      <c r="DB865" s="44"/>
      <c r="DC865" s="44"/>
      <c r="DD865" s="44"/>
      <c r="DE865" s="44"/>
      <c r="DF865" s="44"/>
      <c r="DG865" s="44"/>
      <c r="DH865" s="44"/>
      <c r="DI865" s="44"/>
      <c r="DJ865" s="44"/>
      <c r="DK865" s="44"/>
      <c r="DL865" s="44"/>
      <c r="DM865" s="44"/>
      <c r="DN865" s="44"/>
      <c r="DO865" s="44"/>
      <c r="DP865" s="44"/>
      <c r="DQ865" s="44"/>
      <c r="DR865" s="44"/>
      <c r="DS865" s="44"/>
      <c r="DT865" s="44"/>
      <c r="DU865" s="44"/>
      <c r="DV865" s="44"/>
      <c r="DW865" s="44"/>
      <c r="DX865" s="44"/>
      <c r="DY865" s="44"/>
      <c r="DZ865" s="44"/>
      <c r="EA865" s="44"/>
      <c r="EB865" s="44"/>
      <c r="EC865" s="44"/>
      <c r="ED865" s="44"/>
      <c r="EE865" s="44"/>
      <c r="EF865" s="44"/>
    </row>
    <row r="866" spans="1:136" ht="15">
      <c r="A866" s="10"/>
      <c r="B866" s="10"/>
      <c r="C866" s="4"/>
      <c r="D866" s="4"/>
      <c r="E866" s="4"/>
      <c r="F866" s="4"/>
      <c r="G866" s="4"/>
      <c r="H866" s="4"/>
      <c r="I866" s="4"/>
      <c r="J866" s="4"/>
      <c r="K866" s="4"/>
      <c r="L866" s="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  <c r="CD866" s="44"/>
      <c r="CE866" s="44"/>
      <c r="CF866" s="44"/>
      <c r="CG866" s="44"/>
      <c r="CH866" s="44"/>
      <c r="CI866" s="44"/>
      <c r="CJ866" s="44"/>
      <c r="CK866" s="44"/>
      <c r="CL866" s="44"/>
      <c r="CM866" s="44"/>
      <c r="CN866" s="44"/>
      <c r="CO866" s="44"/>
      <c r="CP866" s="44"/>
      <c r="CQ866" s="44"/>
      <c r="CR866" s="44"/>
      <c r="CS866" s="44"/>
      <c r="CT866" s="44"/>
      <c r="CU866" s="44"/>
      <c r="CV866" s="44"/>
      <c r="CW866" s="44"/>
      <c r="CX866" s="44"/>
      <c r="CY866" s="44"/>
      <c r="CZ866" s="44"/>
      <c r="DA866" s="44"/>
      <c r="DB866" s="44"/>
      <c r="DC866" s="44"/>
      <c r="DD866" s="44"/>
      <c r="DE866" s="44"/>
      <c r="DF866" s="44"/>
      <c r="DG866" s="44"/>
      <c r="DH866" s="44"/>
      <c r="DI866" s="44"/>
      <c r="DJ866" s="44"/>
      <c r="DK866" s="44"/>
      <c r="DL866" s="44"/>
      <c r="DM866" s="44"/>
      <c r="DN866" s="44"/>
      <c r="DO866" s="44"/>
      <c r="DP866" s="44"/>
      <c r="DQ866" s="44"/>
      <c r="DR866" s="44"/>
      <c r="DS866" s="44"/>
      <c r="DT866" s="44"/>
      <c r="DU866" s="44"/>
      <c r="DV866" s="44"/>
      <c r="DW866" s="44"/>
      <c r="DX866" s="44"/>
      <c r="DY866" s="44"/>
      <c r="DZ866" s="44"/>
      <c r="EA866" s="44"/>
      <c r="EB866" s="44"/>
      <c r="EC866" s="44"/>
      <c r="ED866" s="44"/>
      <c r="EE866" s="44"/>
      <c r="EF866" s="44"/>
    </row>
    <row r="867" spans="1:136" ht="15">
      <c r="A867" s="10"/>
      <c r="B867" s="15"/>
      <c r="C867" s="32"/>
      <c r="D867" s="32"/>
      <c r="E867" s="32"/>
      <c r="F867" s="32"/>
      <c r="G867" s="32"/>
      <c r="H867" s="32"/>
      <c r="I867" s="32"/>
      <c r="J867" s="32"/>
      <c r="K867" s="32"/>
      <c r="L867" s="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  <c r="CD867" s="44"/>
      <c r="CE867" s="44"/>
      <c r="CF867" s="44"/>
      <c r="CG867" s="44"/>
      <c r="CH867" s="44"/>
      <c r="CI867" s="44"/>
      <c r="CJ867" s="44"/>
      <c r="CK867" s="44"/>
      <c r="CL867" s="44"/>
      <c r="CM867" s="44"/>
      <c r="CN867" s="44"/>
      <c r="CO867" s="44"/>
      <c r="CP867" s="44"/>
      <c r="CQ867" s="44"/>
      <c r="CR867" s="44"/>
      <c r="CS867" s="44"/>
      <c r="CT867" s="44"/>
      <c r="CU867" s="44"/>
      <c r="CV867" s="44"/>
      <c r="CW867" s="44"/>
      <c r="CX867" s="44"/>
      <c r="CY867" s="44"/>
      <c r="CZ867" s="44"/>
      <c r="DA867" s="44"/>
      <c r="DB867" s="44"/>
      <c r="DC867" s="44"/>
      <c r="DD867" s="44"/>
      <c r="DE867" s="44"/>
      <c r="DF867" s="44"/>
      <c r="DG867" s="44"/>
      <c r="DH867" s="44"/>
      <c r="DI867" s="44"/>
      <c r="DJ867" s="44"/>
      <c r="DK867" s="44"/>
      <c r="DL867" s="44"/>
      <c r="DM867" s="44"/>
      <c r="DN867" s="44"/>
      <c r="DO867" s="44"/>
      <c r="DP867" s="44"/>
      <c r="DQ867" s="44"/>
      <c r="DR867" s="44"/>
      <c r="DS867" s="44"/>
      <c r="DT867" s="44"/>
      <c r="DU867" s="44"/>
      <c r="DV867" s="44"/>
      <c r="DW867" s="44"/>
      <c r="DX867" s="44"/>
      <c r="DY867" s="44"/>
      <c r="DZ867" s="44"/>
      <c r="EA867" s="44"/>
      <c r="EB867" s="44"/>
      <c r="EC867" s="44"/>
      <c r="ED867" s="44"/>
      <c r="EE867" s="44"/>
      <c r="EF867" s="44"/>
    </row>
    <row r="868" spans="1:136" s="20" customFormat="1" ht="15">
      <c r="A868" s="10"/>
      <c r="B868" s="1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"/>
      <c r="N868" s="44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  <c r="CM868" s="50"/>
      <c r="CN868" s="50"/>
      <c r="CO868" s="50"/>
      <c r="CP868" s="50"/>
      <c r="CQ868" s="50"/>
      <c r="CR868" s="50"/>
      <c r="CS868" s="50"/>
      <c r="CT868" s="50"/>
      <c r="CU868" s="50"/>
      <c r="CV868" s="50"/>
      <c r="CW868" s="50"/>
      <c r="CX868" s="50"/>
      <c r="CY868" s="50"/>
      <c r="CZ868" s="50"/>
      <c r="DA868" s="50"/>
      <c r="DB868" s="50"/>
      <c r="DC868" s="50"/>
      <c r="DD868" s="50"/>
      <c r="DE868" s="50"/>
      <c r="DF868" s="50"/>
      <c r="DG868" s="50"/>
      <c r="DH868" s="50"/>
      <c r="DI868" s="50"/>
      <c r="DJ868" s="50"/>
      <c r="DK868" s="50"/>
      <c r="DL868" s="50"/>
      <c r="DM868" s="50"/>
      <c r="DN868" s="50"/>
      <c r="DO868" s="50"/>
      <c r="DP868" s="50"/>
      <c r="DQ868" s="50"/>
      <c r="DR868" s="50"/>
      <c r="DS868" s="50"/>
      <c r="DT868" s="50"/>
      <c r="DU868" s="50"/>
      <c r="DV868" s="50"/>
      <c r="DW868" s="50"/>
      <c r="DX868" s="50"/>
      <c r="DY868" s="50"/>
      <c r="DZ868" s="50"/>
      <c r="EA868" s="50"/>
      <c r="EB868" s="50"/>
      <c r="EC868" s="50"/>
      <c r="ED868" s="50"/>
      <c r="EE868" s="50"/>
      <c r="EF868" s="50"/>
    </row>
    <row r="869" spans="1:136" ht="15">
      <c r="A869" s="10"/>
      <c r="B869" s="10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20"/>
      <c r="N869" s="50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  <c r="CD869" s="44"/>
      <c r="CE869" s="44"/>
      <c r="CF869" s="44"/>
      <c r="CG869" s="44"/>
      <c r="CH869" s="44"/>
      <c r="CI869" s="44"/>
      <c r="CJ869" s="44"/>
      <c r="CK869" s="44"/>
      <c r="CL869" s="44"/>
      <c r="CM869" s="44"/>
      <c r="CN869" s="44"/>
      <c r="CO869" s="44"/>
      <c r="CP869" s="44"/>
      <c r="CQ869" s="44"/>
      <c r="CR869" s="44"/>
      <c r="CS869" s="44"/>
      <c r="CT869" s="44"/>
      <c r="CU869" s="44"/>
      <c r="CV869" s="44"/>
      <c r="CW869" s="44"/>
      <c r="CX869" s="44"/>
      <c r="CY869" s="44"/>
      <c r="CZ869" s="44"/>
      <c r="DA869" s="44"/>
      <c r="DB869" s="44"/>
      <c r="DC869" s="44"/>
      <c r="DD869" s="44"/>
      <c r="DE869" s="44"/>
      <c r="DF869" s="44"/>
      <c r="DG869" s="44"/>
      <c r="DH869" s="44"/>
      <c r="DI869" s="44"/>
      <c r="DJ869" s="44"/>
      <c r="DK869" s="44"/>
      <c r="DL869" s="44"/>
      <c r="DM869" s="44"/>
      <c r="DN869" s="44"/>
      <c r="DO869" s="44"/>
      <c r="DP869" s="44"/>
      <c r="DQ869" s="44"/>
      <c r="DR869" s="44"/>
      <c r="DS869" s="44"/>
      <c r="DT869" s="44"/>
      <c r="DU869" s="44"/>
      <c r="DV869" s="44"/>
      <c r="DW869" s="44"/>
      <c r="DX869" s="44"/>
      <c r="DY869" s="44"/>
      <c r="DZ869" s="44"/>
      <c r="EA869" s="44"/>
      <c r="EB869" s="44"/>
      <c r="EC869" s="44"/>
      <c r="ED869" s="44"/>
      <c r="EE869" s="44"/>
      <c r="EF869" s="44"/>
    </row>
    <row r="870" spans="1:136" ht="15">
      <c r="A870" s="10"/>
      <c r="B870" s="10"/>
      <c r="C870" s="4"/>
      <c r="D870" s="4"/>
      <c r="E870" s="4"/>
      <c r="F870" s="4"/>
      <c r="G870" s="4"/>
      <c r="H870" s="4"/>
      <c r="I870" s="4"/>
      <c r="J870" s="4"/>
      <c r="K870" s="4"/>
      <c r="L870" s="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  <c r="CD870" s="44"/>
      <c r="CE870" s="44"/>
      <c r="CF870" s="44"/>
      <c r="CG870" s="44"/>
      <c r="CH870" s="44"/>
      <c r="CI870" s="44"/>
      <c r="CJ870" s="44"/>
      <c r="CK870" s="44"/>
      <c r="CL870" s="44"/>
      <c r="CM870" s="44"/>
      <c r="CN870" s="44"/>
      <c r="CO870" s="44"/>
      <c r="CP870" s="44"/>
      <c r="CQ870" s="44"/>
      <c r="CR870" s="44"/>
      <c r="CS870" s="44"/>
      <c r="CT870" s="44"/>
      <c r="CU870" s="44"/>
      <c r="CV870" s="44"/>
      <c r="CW870" s="44"/>
      <c r="CX870" s="44"/>
      <c r="CY870" s="44"/>
      <c r="CZ870" s="44"/>
      <c r="DA870" s="44"/>
      <c r="DB870" s="44"/>
      <c r="DC870" s="44"/>
      <c r="DD870" s="44"/>
      <c r="DE870" s="44"/>
      <c r="DF870" s="44"/>
      <c r="DG870" s="44"/>
      <c r="DH870" s="44"/>
      <c r="DI870" s="44"/>
      <c r="DJ870" s="44"/>
      <c r="DK870" s="44"/>
      <c r="DL870" s="44"/>
      <c r="DM870" s="44"/>
      <c r="DN870" s="44"/>
      <c r="DO870" s="44"/>
      <c r="DP870" s="44"/>
      <c r="DQ870" s="44"/>
      <c r="DR870" s="44"/>
      <c r="DS870" s="44"/>
      <c r="DT870" s="44"/>
      <c r="DU870" s="44"/>
      <c r="DV870" s="44"/>
      <c r="DW870" s="44"/>
      <c r="DX870" s="44"/>
      <c r="DY870" s="44"/>
      <c r="DZ870" s="44"/>
      <c r="EA870" s="44"/>
      <c r="EB870" s="44"/>
      <c r="EC870" s="44"/>
      <c r="ED870" s="44"/>
      <c r="EE870" s="44"/>
      <c r="EF870" s="44"/>
    </row>
    <row r="871" spans="1:136" ht="15">
      <c r="A871" s="10"/>
      <c r="B871" s="10"/>
      <c r="C871" s="4"/>
      <c r="D871" s="4"/>
      <c r="E871" s="4"/>
      <c r="F871" s="4"/>
      <c r="G871" s="4"/>
      <c r="H871" s="4"/>
      <c r="I871" s="4"/>
      <c r="J871" s="4"/>
      <c r="K871" s="4"/>
      <c r="L871" s="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  <c r="CD871" s="44"/>
      <c r="CE871" s="44"/>
      <c r="CF871" s="44"/>
      <c r="CG871" s="44"/>
      <c r="CH871" s="44"/>
      <c r="CI871" s="44"/>
      <c r="CJ871" s="44"/>
      <c r="CK871" s="44"/>
      <c r="CL871" s="44"/>
      <c r="CM871" s="44"/>
      <c r="CN871" s="44"/>
      <c r="CO871" s="44"/>
      <c r="CP871" s="44"/>
      <c r="CQ871" s="44"/>
      <c r="CR871" s="44"/>
      <c r="CS871" s="44"/>
      <c r="CT871" s="44"/>
      <c r="CU871" s="44"/>
      <c r="CV871" s="44"/>
      <c r="CW871" s="44"/>
      <c r="CX871" s="44"/>
      <c r="CY871" s="44"/>
      <c r="CZ871" s="44"/>
      <c r="DA871" s="44"/>
      <c r="DB871" s="44"/>
      <c r="DC871" s="44"/>
      <c r="DD871" s="44"/>
      <c r="DE871" s="44"/>
      <c r="DF871" s="44"/>
      <c r="DG871" s="44"/>
      <c r="DH871" s="44"/>
      <c r="DI871" s="44"/>
      <c r="DJ871" s="44"/>
      <c r="DK871" s="44"/>
      <c r="DL871" s="44"/>
      <c r="DM871" s="44"/>
      <c r="DN871" s="44"/>
      <c r="DO871" s="44"/>
      <c r="DP871" s="44"/>
      <c r="DQ871" s="44"/>
      <c r="DR871" s="44"/>
      <c r="DS871" s="44"/>
      <c r="DT871" s="44"/>
      <c r="DU871" s="44"/>
      <c r="DV871" s="44"/>
      <c r="DW871" s="44"/>
      <c r="DX871" s="44"/>
      <c r="DY871" s="44"/>
      <c r="DZ871" s="44"/>
      <c r="EA871" s="44"/>
      <c r="EB871" s="44"/>
      <c r="EC871" s="44"/>
      <c r="ED871" s="44"/>
      <c r="EE871" s="44"/>
      <c r="EF871" s="44"/>
    </row>
    <row r="872" spans="1:136" ht="15" customHeight="1">
      <c r="A872" s="10"/>
      <c r="B872" s="10"/>
      <c r="C872" s="4"/>
      <c r="D872" s="4"/>
      <c r="E872" s="4"/>
      <c r="F872" s="4"/>
      <c r="G872" s="4"/>
      <c r="H872" s="4"/>
      <c r="I872" s="4"/>
      <c r="J872" s="4"/>
      <c r="K872" s="4"/>
      <c r="L872" s="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  <c r="CD872" s="44"/>
      <c r="CE872" s="44"/>
      <c r="CF872" s="44"/>
      <c r="CG872" s="44"/>
      <c r="CH872" s="44"/>
      <c r="CI872" s="44"/>
      <c r="CJ872" s="44"/>
      <c r="CK872" s="44"/>
      <c r="CL872" s="44"/>
      <c r="CM872" s="44"/>
      <c r="CN872" s="44"/>
      <c r="CO872" s="44"/>
      <c r="CP872" s="44"/>
      <c r="CQ872" s="44"/>
      <c r="CR872" s="44"/>
      <c r="CS872" s="44"/>
      <c r="CT872" s="44"/>
      <c r="CU872" s="44"/>
      <c r="CV872" s="44"/>
      <c r="CW872" s="44"/>
      <c r="CX872" s="44"/>
      <c r="CY872" s="44"/>
      <c r="CZ872" s="44"/>
      <c r="DA872" s="44"/>
      <c r="DB872" s="44"/>
      <c r="DC872" s="44"/>
      <c r="DD872" s="44"/>
      <c r="DE872" s="44"/>
      <c r="DF872" s="44"/>
      <c r="DG872" s="44"/>
      <c r="DH872" s="44"/>
      <c r="DI872" s="44"/>
      <c r="DJ872" s="44"/>
      <c r="DK872" s="44"/>
      <c r="DL872" s="44"/>
      <c r="DM872" s="44"/>
      <c r="DN872" s="44"/>
      <c r="DO872" s="44"/>
      <c r="DP872" s="44"/>
      <c r="DQ872" s="44"/>
      <c r="DR872" s="44"/>
      <c r="DS872" s="44"/>
      <c r="DT872" s="44"/>
      <c r="DU872" s="44"/>
      <c r="DV872" s="44"/>
      <c r="DW872" s="44"/>
      <c r="DX872" s="44"/>
      <c r="DY872" s="44"/>
      <c r="DZ872" s="44"/>
      <c r="EA872" s="44"/>
      <c r="EB872" s="44"/>
      <c r="EC872" s="44"/>
      <c r="ED872" s="44"/>
      <c r="EE872" s="44"/>
      <c r="EF872" s="44"/>
    </row>
    <row r="873" spans="1:136" ht="15">
      <c r="A873" s="10"/>
      <c r="B873" s="15"/>
      <c r="C873" s="4"/>
      <c r="D873" s="4"/>
      <c r="E873" s="4"/>
      <c r="F873" s="4"/>
      <c r="G873" s="4"/>
      <c r="H873" s="4"/>
      <c r="I873" s="4"/>
      <c r="J873" s="4"/>
      <c r="K873" s="4"/>
      <c r="L873" s="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  <c r="CD873" s="44"/>
      <c r="CE873" s="44"/>
      <c r="CF873" s="44"/>
      <c r="CG873" s="44"/>
      <c r="CH873" s="44"/>
      <c r="CI873" s="44"/>
      <c r="CJ873" s="44"/>
      <c r="CK873" s="44"/>
      <c r="CL873" s="44"/>
      <c r="CM873" s="44"/>
      <c r="CN873" s="44"/>
      <c r="CO873" s="44"/>
      <c r="CP873" s="44"/>
      <c r="CQ873" s="44"/>
      <c r="CR873" s="44"/>
      <c r="CS873" s="44"/>
      <c r="CT873" s="44"/>
      <c r="CU873" s="44"/>
      <c r="CV873" s="44"/>
      <c r="CW873" s="44"/>
      <c r="CX873" s="44"/>
      <c r="CY873" s="44"/>
      <c r="CZ873" s="44"/>
      <c r="DA873" s="44"/>
      <c r="DB873" s="44"/>
      <c r="DC873" s="44"/>
      <c r="DD873" s="44"/>
      <c r="DE873" s="44"/>
      <c r="DF873" s="44"/>
      <c r="DG873" s="44"/>
      <c r="DH873" s="44"/>
      <c r="DI873" s="44"/>
      <c r="DJ873" s="44"/>
      <c r="DK873" s="44"/>
      <c r="DL873" s="44"/>
      <c r="DM873" s="44"/>
      <c r="DN873" s="44"/>
      <c r="DO873" s="44"/>
      <c r="DP873" s="44"/>
      <c r="DQ873" s="44"/>
      <c r="DR873" s="44"/>
      <c r="DS873" s="44"/>
      <c r="DT873" s="44"/>
      <c r="DU873" s="44"/>
      <c r="DV873" s="44"/>
      <c r="DW873" s="44"/>
      <c r="DX873" s="44"/>
      <c r="DY873" s="44"/>
      <c r="DZ873" s="44"/>
      <c r="EA873" s="44"/>
      <c r="EB873" s="44"/>
      <c r="EC873" s="44"/>
      <c r="ED873" s="44"/>
      <c r="EE873" s="44"/>
      <c r="EF873" s="44"/>
    </row>
    <row r="874" spans="1:136" s="26" customFormat="1" ht="15">
      <c r="A874" s="10"/>
      <c r="B874" s="10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"/>
      <c r="N874" s="44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3"/>
      <c r="BS874" s="53"/>
      <c r="BT874" s="53"/>
      <c r="BU874" s="53"/>
      <c r="BV874" s="53"/>
      <c r="BW874" s="53"/>
      <c r="BX874" s="53"/>
      <c r="BY874" s="53"/>
      <c r="BZ874" s="53"/>
      <c r="CA874" s="53"/>
      <c r="CB874" s="53"/>
      <c r="CC874" s="53"/>
      <c r="CD874" s="53"/>
      <c r="CE874" s="53"/>
      <c r="CF874" s="53"/>
      <c r="CG874" s="53"/>
      <c r="CH874" s="53"/>
      <c r="CI874" s="53"/>
      <c r="CJ874" s="53"/>
      <c r="CK874" s="53"/>
      <c r="CL874" s="53"/>
      <c r="CM874" s="53"/>
      <c r="CN874" s="53"/>
      <c r="CO874" s="53"/>
      <c r="CP874" s="53"/>
      <c r="CQ874" s="53"/>
      <c r="CR874" s="53"/>
      <c r="CS874" s="53"/>
      <c r="CT874" s="53"/>
      <c r="CU874" s="53"/>
      <c r="CV874" s="53"/>
      <c r="CW874" s="53"/>
      <c r="CX874" s="53"/>
      <c r="CY874" s="53"/>
      <c r="CZ874" s="53"/>
      <c r="DA874" s="53"/>
      <c r="DB874" s="53"/>
      <c r="DC874" s="53"/>
      <c r="DD874" s="53"/>
      <c r="DE874" s="53"/>
      <c r="DF874" s="53"/>
      <c r="DG874" s="53"/>
      <c r="DH874" s="53"/>
      <c r="DI874" s="53"/>
      <c r="DJ874" s="53"/>
      <c r="DK874" s="53"/>
      <c r="DL874" s="53"/>
      <c r="DM874" s="53"/>
      <c r="DN874" s="53"/>
      <c r="DO874" s="53"/>
      <c r="DP874" s="53"/>
      <c r="DQ874" s="53"/>
      <c r="DR874" s="53"/>
      <c r="DS874" s="53"/>
      <c r="DT874" s="53"/>
      <c r="DU874" s="53"/>
      <c r="DV874" s="53"/>
      <c r="DW874" s="53"/>
      <c r="DX874" s="53"/>
      <c r="DY874" s="53"/>
      <c r="DZ874" s="53"/>
      <c r="EA874" s="53"/>
      <c r="EB874" s="53"/>
      <c r="EC874" s="53"/>
      <c r="ED874" s="53"/>
      <c r="EE874" s="53"/>
      <c r="EF874" s="53"/>
    </row>
    <row r="875" spans="1:136" ht="15">
      <c r="A875" s="48"/>
      <c r="B875" s="48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26"/>
      <c r="N875" s="53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  <c r="CD875" s="44"/>
      <c r="CE875" s="44"/>
      <c r="CF875" s="44"/>
      <c r="CG875" s="44"/>
      <c r="CH875" s="44"/>
      <c r="CI875" s="44"/>
      <c r="CJ875" s="44"/>
      <c r="CK875" s="44"/>
      <c r="CL875" s="44"/>
      <c r="CM875" s="44"/>
      <c r="CN875" s="44"/>
      <c r="CO875" s="44"/>
      <c r="CP875" s="44"/>
      <c r="CQ875" s="44"/>
      <c r="CR875" s="44"/>
      <c r="CS875" s="44"/>
      <c r="CT875" s="44"/>
      <c r="CU875" s="44"/>
      <c r="CV875" s="44"/>
      <c r="CW875" s="44"/>
      <c r="CX875" s="44"/>
      <c r="CY875" s="44"/>
      <c r="CZ875" s="44"/>
      <c r="DA875" s="44"/>
      <c r="DB875" s="44"/>
      <c r="DC875" s="44"/>
      <c r="DD875" s="44"/>
      <c r="DE875" s="44"/>
      <c r="DF875" s="44"/>
      <c r="DG875" s="44"/>
      <c r="DH875" s="44"/>
      <c r="DI875" s="44"/>
      <c r="DJ875" s="44"/>
      <c r="DK875" s="44"/>
      <c r="DL875" s="44"/>
      <c r="DM875" s="44"/>
      <c r="DN875" s="44"/>
      <c r="DO875" s="44"/>
      <c r="DP875" s="44"/>
      <c r="DQ875" s="44"/>
      <c r="DR875" s="44"/>
      <c r="DS875" s="44"/>
      <c r="DT875" s="44"/>
      <c r="DU875" s="44"/>
      <c r="DV875" s="44"/>
      <c r="DW875" s="44"/>
      <c r="DX875" s="44"/>
      <c r="DY875" s="44"/>
      <c r="DZ875" s="44"/>
      <c r="EA875" s="44"/>
      <c r="EB875" s="44"/>
      <c r="EC875" s="44"/>
      <c r="ED875" s="44"/>
      <c r="EE875" s="44"/>
      <c r="EF875" s="44"/>
    </row>
    <row r="876" spans="1:136" ht="15">
      <c r="A876" s="10"/>
      <c r="B876" s="10"/>
      <c r="C876" s="4"/>
      <c r="D876" s="4"/>
      <c r="E876" s="4"/>
      <c r="F876" s="4"/>
      <c r="G876" s="4"/>
      <c r="H876" s="4"/>
      <c r="I876" s="4"/>
      <c r="J876" s="4"/>
      <c r="K876" s="4"/>
      <c r="L876" s="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  <c r="CD876" s="44"/>
      <c r="CE876" s="44"/>
      <c r="CF876" s="44"/>
      <c r="CG876" s="44"/>
      <c r="CH876" s="44"/>
      <c r="CI876" s="44"/>
      <c r="CJ876" s="44"/>
      <c r="CK876" s="44"/>
      <c r="CL876" s="44"/>
      <c r="CM876" s="44"/>
      <c r="CN876" s="44"/>
      <c r="CO876" s="44"/>
      <c r="CP876" s="44"/>
      <c r="CQ876" s="44"/>
      <c r="CR876" s="44"/>
      <c r="CS876" s="44"/>
      <c r="CT876" s="44"/>
      <c r="CU876" s="44"/>
      <c r="CV876" s="44"/>
      <c r="CW876" s="44"/>
      <c r="CX876" s="44"/>
      <c r="CY876" s="44"/>
      <c r="CZ876" s="44"/>
      <c r="DA876" s="44"/>
      <c r="DB876" s="44"/>
      <c r="DC876" s="44"/>
      <c r="DD876" s="44"/>
      <c r="DE876" s="44"/>
      <c r="DF876" s="44"/>
      <c r="DG876" s="44"/>
      <c r="DH876" s="44"/>
      <c r="DI876" s="44"/>
      <c r="DJ876" s="44"/>
      <c r="DK876" s="44"/>
      <c r="DL876" s="44"/>
      <c r="DM876" s="44"/>
      <c r="DN876" s="44"/>
      <c r="DO876" s="44"/>
      <c r="DP876" s="44"/>
      <c r="DQ876" s="44"/>
      <c r="DR876" s="44"/>
      <c r="DS876" s="44"/>
      <c r="DT876" s="44"/>
      <c r="DU876" s="44"/>
      <c r="DV876" s="44"/>
      <c r="DW876" s="44"/>
      <c r="DX876" s="44"/>
      <c r="DY876" s="44"/>
      <c r="DZ876" s="44"/>
      <c r="EA876" s="44"/>
      <c r="EB876" s="44"/>
      <c r="EC876" s="44"/>
      <c r="ED876" s="44"/>
      <c r="EE876" s="44"/>
      <c r="EF876" s="44"/>
    </row>
    <row r="877" spans="1:136" ht="15">
      <c r="A877" s="10"/>
      <c r="B877" s="10"/>
      <c r="C877" s="4"/>
      <c r="D877" s="4"/>
      <c r="E877" s="4"/>
      <c r="F877" s="4"/>
      <c r="G877" s="4"/>
      <c r="H877" s="4"/>
      <c r="I877" s="4"/>
      <c r="J877" s="4"/>
      <c r="K877" s="4"/>
      <c r="L877" s="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  <c r="CD877" s="44"/>
      <c r="CE877" s="44"/>
      <c r="CF877" s="44"/>
      <c r="CG877" s="44"/>
      <c r="CH877" s="44"/>
      <c r="CI877" s="44"/>
      <c r="CJ877" s="44"/>
      <c r="CK877" s="44"/>
      <c r="CL877" s="44"/>
      <c r="CM877" s="44"/>
      <c r="CN877" s="44"/>
      <c r="CO877" s="44"/>
      <c r="CP877" s="44"/>
      <c r="CQ877" s="44"/>
      <c r="CR877" s="44"/>
      <c r="CS877" s="44"/>
      <c r="CT877" s="44"/>
      <c r="CU877" s="44"/>
      <c r="CV877" s="44"/>
      <c r="CW877" s="44"/>
      <c r="CX877" s="44"/>
      <c r="CY877" s="44"/>
      <c r="CZ877" s="44"/>
      <c r="DA877" s="44"/>
      <c r="DB877" s="44"/>
      <c r="DC877" s="44"/>
      <c r="DD877" s="44"/>
      <c r="DE877" s="44"/>
      <c r="DF877" s="44"/>
      <c r="DG877" s="44"/>
      <c r="DH877" s="44"/>
      <c r="DI877" s="44"/>
      <c r="DJ877" s="44"/>
      <c r="DK877" s="44"/>
      <c r="DL877" s="44"/>
      <c r="DM877" s="44"/>
      <c r="DN877" s="44"/>
      <c r="DO877" s="44"/>
      <c r="DP877" s="44"/>
      <c r="DQ877" s="44"/>
      <c r="DR877" s="44"/>
      <c r="DS877" s="44"/>
      <c r="DT877" s="44"/>
      <c r="DU877" s="44"/>
      <c r="DV877" s="44"/>
      <c r="DW877" s="44"/>
      <c r="DX877" s="44"/>
      <c r="DY877" s="44"/>
      <c r="DZ877" s="44"/>
      <c r="EA877" s="44"/>
      <c r="EB877" s="44"/>
      <c r="EC877" s="44"/>
      <c r="ED877" s="44"/>
      <c r="EE877" s="44"/>
      <c r="EF877" s="44"/>
    </row>
    <row r="878" spans="1:136" ht="15" customHeight="1">
      <c r="A878" s="10"/>
      <c r="B878" s="10"/>
      <c r="C878" s="4"/>
      <c r="D878" s="4"/>
      <c r="E878" s="4"/>
      <c r="F878" s="4"/>
      <c r="G878" s="4"/>
      <c r="H878" s="4"/>
      <c r="I878" s="4"/>
      <c r="J878" s="4"/>
      <c r="K878" s="4"/>
      <c r="L878" s="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  <c r="CD878" s="44"/>
      <c r="CE878" s="44"/>
      <c r="CF878" s="44"/>
      <c r="CG878" s="44"/>
      <c r="CH878" s="44"/>
      <c r="CI878" s="44"/>
      <c r="CJ878" s="44"/>
      <c r="CK878" s="44"/>
      <c r="CL878" s="44"/>
      <c r="CM878" s="44"/>
      <c r="CN878" s="44"/>
      <c r="CO878" s="44"/>
      <c r="CP878" s="44"/>
      <c r="CQ878" s="44"/>
      <c r="CR878" s="44"/>
      <c r="CS878" s="44"/>
      <c r="CT878" s="44"/>
      <c r="CU878" s="44"/>
      <c r="CV878" s="44"/>
      <c r="CW878" s="44"/>
      <c r="CX878" s="44"/>
      <c r="CY878" s="44"/>
      <c r="CZ878" s="44"/>
      <c r="DA878" s="44"/>
      <c r="DB878" s="44"/>
      <c r="DC878" s="44"/>
      <c r="DD878" s="44"/>
      <c r="DE878" s="44"/>
      <c r="DF878" s="44"/>
      <c r="DG878" s="44"/>
      <c r="DH878" s="44"/>
      <c r="DI878" s="44"/>
      <c r="DJ878" s="44"/>
      <c r="DK878" s="44"/>
      <c r="DL878" s="44"/>
      <c r="DM878" s="44"/>
      <c r="DN878" s="44"/>
      <c r="DO878" s="44"/>
      <c r="DP878" s="44"/>
      <c r="DQ878" s="44"/>
      <c r="DR878" s="44"/>
      <c r="DS878" s="44"/>
      <c r="DT878" s="44"/>
      <c r="DU878" s="44"/>
      <c r="DV878" s="44"/>
      <c r="DW878" s="44"/>
      <c r="DX878" s="44"/>
      <c r="DY878" s="44"/>
      <c r="DZ878" s="44"/>
      <c r="EA878" s="44"/>
      <c r="EB878" s="44"/>
      <c r="EC878" s="44"/>
      <c r="ED878" s="44"/>
      <c r="EE878" s="44"/>
      <c r="EF878" s="44"/>
    </row>
    <row r="879" spans="1:136" ht="15" customHeight="1">
      <c r="A879" s="10"/>
      <c r="B879" s="10"/>
      <c r="C879" s="4"/>
      <c r="D879" s="4"/>
      <c r="E879" s="4"/>
      <c r="F879" s="4"/>
      <c r="G879" s="4"/>
      <c r="H879" s="4"/>
      <c r="I879" s="4"/>
      <c r="J879" s="4"/>
      <c r="K879" s="4"/>
      <c r="L879" s="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  <c r="CD879" s="44"/>
      <c r="CE879" s="44"/>
      <c r="CF879" s="44"/>
      <c r="CG879" s="44"/>
      <c r="CH879" s="44"/>
      <c r="CI879" s="44"/>
      <c r="CJ879" s="44"/>
      <c r="CK879" s="44"/>
      <c r="CL879" s="44"/>
      <c r="CM879" s="44"/>
      <c r="CN879" s="44"/>
      <c r="CO879" s="44"/>
      <c r="CP879" s="44"/>
      <c r="CQ879" s="44"/>
      <c r="CR879" s="44"/>
      <c r="CS879" s="44"/>
      <c r="CT879" s="44"/>
      <c r="CU879" s="44"/>
      <c r="CV879" s="44"/>
      <c r="CW879" s="44"/>
      <c r="CX879" s="44"/>
      <c r="CY879" s="44"/>
      <c r="CZ879" s="44"/>
      <c r="DA879" s="44"/>
      <c r="DB879" s="44"/>
      <c r="DC879" s="44"/>
      <c r="DD879" s="44"/>
      <c r="DE879" s="44"/>
      <c r="DF879" s="44"/>
      <c r="DG879" s="44"/>
      <c r="DH879" s="44"/>
      <c r="DI879" s="44"/>
      <c r="DJ879" s="44"/>
      <c r="DK879" s="44"/>
      <c r="DL879" s="44"/>
      <c r="DM879" s="44"/>
      <c r="DN879" s="44"/>
      <c r="DO879" s="44"/>
      <c r="DP879" s="44"/>
      <c r="DQ879" s="44"/>
      <c r="DR879" s="44"/>
      <c r="DS879" s="44"/>
      <c r="DT879" s="44"/>
      <c r="DU879" s="44"/>
      <c r="DV879" s="44"/>
      <c r="DW879" s="44"/>
      <c r="DX879" s="44"/>
      <c r="DY879" s="44"/>
      <c r="DZ879" s="44"/>
      <c r="EA879" s="44"/>
      <c r="EB879" s="44"/>
      <c r="EC879" s="44"/>
      <c r="ED879" s="44"/>
      <c r="EE879" s="44"/>
      <c r="EF879" s="44"/>
    </row>
    <row r="880" spans="1:136" ht="15">
      <c r="A880" s="10"/>
      <c r="B880" s="10"/>
      <c r="C880" s="4"/>
      <c r="D880" s="4"/>
      <c r="E880" s="4"/>
      <c r="F880" s="4"/>
      <c r="G880" s="4"/>
      <c r="H880" s="4"/>
      <c r="I880" s="4"/>
      <c r="J880" s="4"/>
      <c r="K880" s="4"/>
      <c r="L880" s="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4"/>
      <c r="CH880" s="44"/>
      <c r="CI880" s="44"/>
      <c r="CJ880" s="44"/>
      <c r="CK880" s="44"/>
      <c r="CL880" s="44"/>
      <c r="CM880" s="44"/>
      <c r="CN880" s="44"/>
      <c r="CO880" s="44"/>
      <c r="CP880" s="44"/>
      <c r="CQ880" s="44"/>
      <c r="CR880" s="44"/>
      <c r="CS880" s="44"/>
      <c r="CT880" s="44"/>
      <c r="CU880" s="44"/>
      <c r="CV880" s="44"/>
      <c r="CW880" s="44"/>
      <c r="CX880" s="44"/>
      <c r="CY880" s="44"/>
      <c r="CZ880" s="44"/>
      <c r="DA880" s="44"/>
      <c r="DB880" s="44"/>
      <c r="DC880" s="44"/>
      <c r="DD880" s="44"/>
      <c r="DE880" s="44"/>
      <c r="DF880" s="44"/>
      <c r="DG880" s="44"/>
      <c r="DH880" s="44"/>
      <c r="DI880" s="44"/>
      <c r="DJ880" s="44"/>
      <c r="DK880" s="44"/>
      <c r="DL880" s="44"/>
      <c r="DM880" s="44"/>
      <c r="DN880" s="44"/>
      <c r="DO880" s="44"/>
      <c r="DP880" s="44"/>
      <c r="DQ880" s="44"/>
      <c r="DR880" s="44"/>
      <c r="DS880" s="44"/>
      <c r="DT880" s="44"/>
      <c r="DU880" s="44"/>
      <c r="DV880" s="44"/>
      <c r="DW880" s="44"/>
      <c r="DX880" s="44"/>
      <c r="DY880" s="44"/>
      <c r="DZ880" s="44"/>
      <c r="EA880" s="44"/>
      <c r="EB880" s="44"/>
      <c r="EC880" s="44"/>
      <c r="ED880" s="44"/>
      <c r="EE880" s="44"/>
      <c r="EF880" s="44"/>
    </row>
    <row r="881" spans="1:136" ht="15">
      <c r="A881" s="10"/>
      <c r="B881" s="10"/>
      <c r="C881" s="4"/>
      <c r="D881" s="4"/>
      <c r="E881" s="4"/>
      <c r="F881" s="4"/>
      <c r="G881" s="4"/>
      <c r="H881" s="4"/>
      <c r="I881" s="4"/>
      <c r="J881" s="4"/>
      <c r="K881" s="4"/>
      <c r="L881" s="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  <c r="CD881" s="44"/>
      <c r="CE881" s="44"/>
      <c r="CF881" s="44"/>
      <c r="CG881" s="44"/>
      <c r="CH881" s="44"/>
      <c r="CI881" s="44"/>
      <c r="CJ881" s="44"/>
      <c r="CK881" s="44"/>
      <c r="CL881" s="44"/>
      <c r="CM881" s="44"/>
      <c r="CN881" s="44"/>
      <c r="CO881" s="44"/>
      <c r="CP881" s="44"/>
      <c r="CQ881" s="44"/>
      <c r="CR881" s="44"/>
      <c r="CS881" s="44"/>
      <c r="CT881" s="44"/>
      <c r="CU881" s="44"/>
      <c r="CV881" s="44"/>
      <c r="CW881" s="44"/>
      <c r="CX881" s="44"/>
      <c r="CY881" s="44"/>
      <c r="CZ881" s="44"/>
      <c r="DA881" s="44"/>
      <c r="DB881" s="44"/>
      <c r="DC881" s="44"/>
      <c r="DD881" s="44"/>
      <c r="DE881" s="44"/>
      <c r="DF881" s="44"/>
      <c r="DG881" s="44"/>
      <c r="DH881" s="44"/>
      <c r="DI881" s="44"/>
      <c r="DJ881" s="44"/>
      <c r="DK881" s="44"/>
      <c r="DL881" s="44"/>
      <c r="DM881" s="44"/>
      <c r="DN881" s="44"/>
      <c r="DO881" s="44"/>
      <c r="DP881" s="44"/>
      <c r="DQ881" s="44"/>
      <c r="DR881" s="44"/>
      <c r="DS881" s="44"/>
      <c r="DT881" s="44"/>
      <c r="DU881" s="44"/>
      <c r="DV881" s="44"/>
      <c r="DW881" s="44"/>
      <c r="DX881" s="44"/>
      <c r="DY881" s="44"/>
      <c r="DZ881" s="44"/>
      <c r="EA881" s="44"/>
      <c r="EB881" s="44"/>
      <c r="EC881" s="44"/>
      <c r="ED881" s="44"/>
      <c r="EE881" s="44"/>
      <c r="EF881" s="44"/>
    </row>
    <row r="882" spans="1:136" ht="15">
      <c r="A882" s="10"/>
      <c r="B882" s="15"/>
      <c r="C882" s="4"/>
      <c r="D882" s="4"/>
      <c r="E882" s="4"/>
      <c r="F882" s="4"/>
      <c r="G882" s="4"/>
      <c r="H882" s="4"/>
      <c r="I882" s="4"/>
      <c r="J882" s="4"/>
      <c r="K882" s="4"/>
      <c r="L882" s="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44"/>
      <c r="CI882" s="44"/>
      <c r="CJ882" s="44"/>
      <c r="CK882" s="44"/>
      <c r="CL882" s="44"/>
      <c r="CM882" s="44"/>
      <c r="CN882" s="44"/>
      <c r="CO882" s="44"/>
      <c r="CP882" s="44"/>
      <c r="CQ882" s="44"/>
      <c r="CR882" s="44"/>
      <c r="CS882" s="44"/>
      <c r="CT882" s="44"/>
      <c r="CU882" s="44"/>
      <c r="CV882" s="44"/>
      <c r="CW882" s="44"/>
      <c r="CX882" s="44"/>
      <c r="CY882" s="44"/>
      <c r="CZ882" s="44"/>
      <c r="DA882" s="44"/>
      <c r="DB882" s="44"/>
      <c r="DC882" s="44"/>
      <c r="DD882" s="44"/>
      <c r="DE882" s="44"/>
      <c r="DF882" s="44"/>
      <c r="DG882" s="44"/>
      <c r="DH882" s="44"/>
      <c r="DI882" s="44"/>
      <c r="DJ882" s="44"/>
      <c r="DK882" s="44"/>
      <c r="DL882" s="44"/>
      <c r="DM882" s="44"/>
      <c r="DN882" s="44"/>
      <c r="DO882" s="44"/>
      <c r="DP882" s="44"/>
      <c r="DQ882" s="44"/>
      <c r="DR882" s="44"/>
      <c r="DS882" s="44"/>
      <c r="DT882" s="44"/>
      <c r="DU882" s="44"/>
      <c r="DV882" s="44"/>
      <c r="DW882" s="44"/>
      <c r="DX882" s="44"/>
      <c r="DY882" s="44"/>
      <c r="DZ882" s="44"/>
      <c r="EA882" s="44"/>
      <c r="EB882" s="44"/>
      <c r="EC882" s="44"/>
      <c r="ED882" s="44"/>
      <c r="EE882" s="44"/>
      <c r="EF882" s="44"/>
    </row>
    <row r="883" spans="1:136" ht="15">
      <c r="A883" s="10"/>
      <c r="B883" s="10"/>
      <c r="C883" s="4"/>
      <c r="D883" s="4"/>
      <c r="E883" s="4"/>
      <c r="F883" s="4"/>
      <c r="G883" s="4"/>
      <c r="H883" s="4"/>
      <c r="I883" s="4"/>
      <c r="J883" s="4"/>
      <c r="K883" s="4"/>
      <c r="L883" s="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  <c r="CD883" s="44"/>
      <c r="CE883" s="44"/>
      <c r="CF883" s="44"/>
      <c r="CG883" s="44"/>
      <c r="CH883" s="44"/>
      <c r="CI883" s="44"/>
      <c r="CJ883" s="44"/>
      <c r="CK883" s="44"/>
      <c r="CL883" s="44"/>
      <c r="CM883" s="44"/>
      <c r="CN883" s="44"/>
      <c r="CO883" s="44"/>
      <c r="CP883" s="44"/>
      <c r="CQ883" s="44"/>
      <c r="CR883" s="44"/>
      <c r="CS883" s="44"/>
      <c r="CT883" s="44"/>
      <c r="CU883" s="44"/>
      <c r="CV883" s="44"/>
      <c r="CW883" s="44"/>
      <c r="CX883" s="44"/>
      <c r="CY883" s="44"/>
      <c r="CZ883" s="44"/>
      <c r="DA883" s="44"/>
      <c r="DB883" s="44"/>
      <c r="DC883" s="44"/>
      <c r="DD883" s="44"/>
      <c r="DE883" s="44"/>
      <c r="DF883" s="44"/>
      <c r="DG883" s="44"/>
      <c r="DH883" s="44"/>
      <c r="DI883" s="44"/>
      <c r="DJ883" s="44"/>
      <c r="DK883" s="44"/>
      <c r="DL883" s="44"/>
      <c r="DM883" s="44"/>
      <c r="DN883" s="44"/>
      <c r="DO883" s="44"/>
      <c r="DP883" s="44"/>
      <c r="DQ883" s="44"/>
      <c r="DR883" s="44"/>
      <c r="DS883" s="44"/>
      <c r="DT883" s="44"/>
      <c r="DU883" s="44"/>
      <c r="DV883" s="44"/>
      <c r="DW883" s="44"/>
      <c r="DX883" s="44"/>
      <c r="DY883" s="44"/>
      <c r="DZ883" s="44"/>
      <c r="EA883" s="44"/>
      <c r="EB883" s="44"/>
      <c r="EC883" s="44"/>
      <c r="ED883" s="44"/>
      <c r="EE883" s="44"/>
      <c r="EF883" s="44"/>
    </row>
    <row r="884" spans="1:136" ht="15">
      <c r="A884" s="10"/>
      <c r="B884" s="10"/>
      <c r="C884" s="4"/>
      <c r="D884" s="4"/>
      <c r="E884" s="4"/>
      <c r="F884" s="4"/>
      <c r="G884" s="4"/>
      <c r="H884" s="4"/>
      <c r="I884" s="4"/>
      <c r="J884" s="4"/>
      <c r="K884" s="4"/>
      <c r="L884" s="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  <c r="CD884" s="44"/>
      <c r="CE884" s="44"/>
      <c r="CF884" s="44"/>
      <c r="CG884" s="44"/>
      <c r="CH884" s="44"/>
      <c r="CI884" s="44"/>
      <c r="CJ884" s="44"/>
      <c r="CK884" s="44"/>
      <c r="CL884" s="44"/>
      <c r="CM884" s="44"/>
      <c r="CN884" s="44"/>
      <c r="CO884" s="44"/>
      <c r="CP884" s="44"/>
      <c r="CQ884" s="44"/>
      <c r="CR884" s="44"/>
      <c r="CS884" s="44"/>
      <c r="CT884" s="44"/>
      <c r="CU884" s="44"/>
      <c r="CV884" s="44"/>
      <c r="CW884" s="44"/>
      <c r="CX884" s="44"/>
      <c r="CY884" s="44"/>
      <c r="CZ884" s="44"/>
      <c r="DA884" s="44"/>
      <c r="DB884" s="44"/>
      <c r="DC884" s="44"/>
      <c r="DD884" s="44"/>
      <c r="DE884" s="44"/>
      <c r="DF884" s="44"/>
      <c r="DG884" s="44"/>
      <c r="DH884" s="44"/>
      <c r="DI884" s="44"/>
      <c r="DJ884" s="44"/>
      <c r="DK884" s="44"/>
      <c r="DL884" s="44"/>
      <c r="DM884" s="44"/>
      <c r="DN884" s="44"/>
      <c r="DO884" s="44"/>
      <c r="DP884" s="44"/>
      <c r="DQ884" s="44"/>
      <c r="DR884" s="44"/>
      <c r="DS884" s="44"/>
      <c r="DT884" s="44"/>
      <c r="DU884" s="44"/>
      <c r="DV884" s="44"/>
      <c r="DW884" s="44"/>
      <c r="DX884" s="44"/>
      <c r="DY884" s="44"/>
      <c r="DZ884" s="44"/>
      <c r="EA884" s="44"/>
      <c r="EB884" s="44"/>
      <c r="EC884" s="44"/>
      <c r="ED884" s="44"/>
      <c r="EE884" s="44"/>
      <c r="EF884" s="44"/>
    </row>
    <row r="885" spans="1:136" ht="15">
      <c r="A885" s="21"/>
      <c r="B885" s="22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  <c r="CD885" s="44"/>
      <c r="CE885" s="44"/>
      <c r="CF885" s="44"/>
      <c r="CG885" s="44"/>
      <c r="CH885" s="44"/>
      <c r="CI885" s="44"/>
      <c r="CJ885" s="44"/>
      <c r="CK885" s="44"/>
      <c r="CL885" s="44"/>
      <c r="CM885" s="44"/>
      <c r="CN885" s="44"/>
      <c r="CO885" s="44"/>
      <c r="CP885" s="44"/>
      <c r="CQ885" s="44"/>
      <c r="CR885" s="44"/>
      <c r="CS885" s="44"/>
      <c r="CT885" s="44"/>
      <c r="CU885" s="44"/>
      <c r="CV885" s="44"/>
      <c r="CW885" s="44"/>
      <c r="CX885" s="44"/>
      <c r="CY885" s="44"/>
      <c r="CZ885" s="44"/>
      <c r="DA885" s="44"/>
      <c r="DB885" s="44"/>
      <c r="DC885" s="44"/>
      <c r="DD885" s="44"/>
      <c r="DE885" s="44"/>
      <c r="DF885" s="44"/>
      <c r="DG885" s="44"/>
      <c r="DH885" s="44"/>
      <c r="DI885" s="44"/>
      <c r="DJ885" s="44"/>
      <c r="DK885" s="44"/>
      <c r="DL885" s="44"/>
      <c r="DM885" s="44"/>
      <c r="DN885" s="44"/>
      <c r="DO885" s="44"/>
      <c r="DP885" s="44"/>
      <c r="DQ885" s="44"/>
      <c r="DR885" s="44"/>
      <c r="DS885" s="44"/>
      <c r="DT885" s="44"/>
      <c r="DU885" s="44"/>
      <c r="DV885" s="44"/>
      <c r="DW885" s="44"/>
      <c r="DX885" s="44"/>
      <c r="DY885" s="44"/>
      <c r="DZ885" s="44"/>
      <c r="EA885" s="44"/>
      <c r="EB885" s="44"/>
      <c r="EC885" s="44"/>
      <c r="ED885" s="44"/>
      <c r="EE885" s="44"/>
      <c r="EF885" s="44"/>
    </row>
    <row r="886" spans="1:136" ht="15">
      <c r="A886" s="10"/>
      <c r="B886" s="15"/>
      <c r="C886" s="4"/>
      <c r="D886" s="4"/>
      <c r="E886" s="4"/>
      <c r="F886" s="4"/>
      <c r="G886" s="4"/>
      <c r="H886" s="4"/>
      <c r="I886" s="4"/>
      <c r="J886" s="4"/>
      <c r="K886" s="4"/>
      <c r="L886" s="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  <c r="CD886" s="44"/>
      <c r="CE886" s="44"/>
      <c r="CF886" s="44"/>
      <c r="CG886" s="44"/>
      <c r="CH886" s="44"/>
      <c r="CI886" s="44"/>
      <c r="CJ886" s="44"/>
      <c r="CK886" s="44"/>
      <c r="CL886" s="44"/>
      <c r="CM886" s="44"/>
      <c r="CN886" s="44"/>
      <c r="CO886" s="44"/>
      <c r="CP886" s="44"/>
      <c r="CQ886" s="44"/>
      <c r="CR886" s="44"/>
      <c r="CS886" s="44"/>
      <c r="CT886" s="44"/>
      <c r="CU886" s="44"/>
      <c r="CV886" s="44"/>
      <c r="CW886" s="44"/>
      <c r="CX886" s="44"/>
      <c r="CY886" s="44"/>
      <c r="CZ886" s="44"/>
      <c r="DA886" s="44"/>
      <c r="DB886" s="44"/>
      <c r="DC886" s="44"/>
      <c r="DD886" s="44"/>
      <c r="DE886" s="44"/>
      <c r="DF886" s="44"/>
      <c r="DG886" s="44"/>
      <c r="DH886" s="44"/>
      <c r="DI886" s="44"/>
      <c r="DJ886" s="44"/>
      <c r="DK886" s="44"/>
      <c r="DL886" s="44"/>
      <c r="DM886" s="44"/>
      <c r="DN886" s="44"/>
      <c r="DO886" s="44"/>
      <c r="DP886" s="44"/>
      <c r="DQ886" s="44"/>
      <c r="DR886" s="44"/>
      <c r="DS886" s="44"/>
      <c r="DT886" s="44"/>
      <c r="DU886" s="44"/>
      <c r="DV886" s="44"/>
      <c r="DW886" s="44"/>
      <c r="DX886" s="44"/>
      <c r="DY886" s="44"/>
      <c r="DZ886" s="44"/>
      <c r="EA886" s="44"/>
      <c r="EB886" s="44"/>
      <c r="EC886" s="44"/>
      <c r="ED886" s="44"/>
      <c r="EE886" s="44"/>
      <c r="EF886" s="44"/>
    </row>
    <row r="887" spans="1:136" ht="15">
      <c r="A887" s="10"/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32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  <c r="CD887" s="44"/>
      <c r="CE887" s="44"/>
      <c r="CF887" s="44"/>
      <c r="CG887" s="44"/>
      <c r="CH887" s="44"/>
      <c r="CI887" s="44"/>
      <c r="CJ887" s="44"/>
      <c r="CK887" s="44"/>
      <c r="CL887" s="44"/>
      <c r="CM887" s="44"/>
      <c r="CN887" s="44"/>
      <c r="CO887" s="44"/>
      <c r="CP887" s="44"/>
      <c r="CQ887" s="44"/>
      <c r="CR887" s="44"/>
      <c r="CS887" s="44"/>
      <c r="CT887" s="44"/>
      <c r="CU887" s="44"/>
      <c r="CV887" s="44"/>
      <c r="CW887" s="44"/>
      <c r="CX887" s="44"/>
      <c r="CY887" s="44"/>
      <c r="CZ887" s="44"/>
      <c r="DA887" s="44"/>
      <c r="DB887" s="44"/>
      <c r="DC887" s="44"/>
      <c r="DD887" s="44"/>
      <c r="DE887" s="44"/>
      <c r="DF887" s="44"/>
      <c r="DG887" s="44"/>
      <c r="DH887" s="44"/>
      <c r="DI887" s="44"/>
      <c r="DJ887" s="44"/>
      <c r="DK887" s="44"/>
      <c r="DL887" s="44"/>
      <c r="DM887" s="44"/>
      <c r="DN887" s="44"/>
      <c r="DO887" s="44"/>
      <c r="DP887" s="44"/>
      <c r="DQ887" s="44"/>
      <c r="DR887" s="44"/>
      <c r="DS887" s="44"/>
      <c r="DT887" s="44"/>
      <c r="DU887" s="44"/>
      <c r="DV887" s="44"/>
      <c r="DW887" s="44"/>
      <c r="DX887" s="44"/>
      <c r="DY887" s="44"/>
      <c r="DZ887" s="44"/>
      <c r="EA887" s="44"/>
      <c r="EB887" s="44"/>
      <c r="EC887" s="44"/>
      <c r="ED887" s="44"/>
      <c r="EE887" s="44"/>
      <c r="EF887" s="44"/>
    </row>
    <row r="888" spans="1:136" ht="15">
      <c r="A888" s="10"/>
      <c r="B888" s="15"/>
      <c r="C888" s="32"/>
      <c r="D888" s="32"/>
      <c r="E888" s="32"/>
      <c r="F888" s="32"/>
      <c r="G888" s="32"/>
      <c r="H888" s="32"/>
      <c r="I888" s="32"/>
      <c r="J888" s="32"/>
      <c r="K888" s="32"/>
      <c r="L888" s="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  <c r="CD888" s="44"/>
      <c r="CE888" s="44"/>
      <c r="CF888" s="44"/>
      <c r="CG888" s="44"/>
      <c r="CH888" s="44"/>
      <c r="CI888" s="44"/>
      <c r="CJ888" s="44"/>
      <c r="CK888" s="44"/>
      <c r="CL888" s="44"/>
      <c r="CM888" s="44"/>
      <c r="CN888" s="44"/>
      <c r="CO888" s="44"/>
      <c r="CP888" s="44"/>
      <c r="CQ888" s="44"/>
      <c r="CR888" s="44"/>
      <c r="CS888" s="44"/>
      <c r="CT888" s="44"/>
      <c r="CU888" s="44"/>
      <c r="CV888" s="44"/>
      <c r="CW888" s="44"/>
      <c r="CX888" s="44"/>
      <c r="CY888" s="44"/>
      <c r="CZ888" s="44"/>
      <c r="DA888" s="44"/>
      <c r="DB888" s="44"/>
      <c r="DC888" s="44"/>
      <c r="DD888" s="44"/>
      <c r="DE888" s="44"/>
      <c r="DF888" s="44"/>
      <c r="DG888" s="44"/>
      <c r="DH888" s="44"/>
      <c r="DI888" s="44"/>
      <c r="DJ888" s="44"/>
      <c r="DK888" s="44"/>
      <c r="DL888" s="44"/>
      <c r="DM888" s="44"/>
      <c r="DN888" s="44"/>
      <c r="DO888" s="44"/>
      <c r="DP888" s="44"/>
      <c r="DQ888" s="44"/>
      <c r="DR888" s="44"/>
      <c r="DS888" s="44"/>
      <c r="DT888" s="44"/>
      <c r="DU888" s="44"/>
      <c r="DV888" s="44"/>
      <c r="DW888" s="44"/>
      <c r="DX888" s="44"/>
      <c r="DY888" s="44"/>
      <c r="DZ888" s="44"/>
      <c r="EA888" s="44"/>
      <c r="EB888" s="44"/>
      <c r="EC888" s="44"/>
      <c r="ED888" s="44"/>
      <c r="EE888" s="44"/>
      <c r="EF888" s="44"/>
    </row>
    <row r="889" spans="1:136" ht="15">
      <c r="A889" s="10"/>
      <c r="B889" s="10"/>
      <c r="C889" s="4"/>
      <c r="D889" s="4"/>
      <c r="E889" s="4"/>
      <c r="F889" s="4"/>
      <c r="G889" s="4"/>
      <c r="H889" s="4"/>
      <c r="I889" s="4"/>
      <c r="J889" s="4"/>
      <c r="K889" s="4"/>
      <c r="L889" s="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  <c r="CD889" s="44"/>
      <c r="CE889" s="44"/>
      <c r="CF889" s="44"/>
      <c r="CG889" s="44"/>
      <c r="CH889" s="44"/>
      <c r="CI889" s="44"/>
      <c r="CJ889" s="44"/>
      <c r="CK889" s="44"/>
      <c r="CL889" s="44"/>
      <c r="CM889" s="44"/>
      <c r="CN889" s="44"/>
      <c r="CO889" s="44"/>
      <c r="CP889" s="44"/>
      <c r="CQ889" s="44"/>
      <c r="CR889" s="44"/>
      <c r="CS889" s="44"/>
      <c r="CT889" s="44"/>
      <c r="CU889" s="44"/>
      <c r="CV889" s="44"/>
      <c r="CW889" s="44"/>
      <c r="CX889" s="44"/>
      <c r="CY889" s="44"/>
      <c r="CZ889" s="44"/>
      <c r="DA889" s="44"/>
      <c r="DB889" s="44"/>
      <c r="DC889" s="44"/>
      <c r="DD889" s="44"/>
      <c r="DE889" s="44"/>
      <c r="DF889" s="44"/>
      <c r="DG889" s="44"/>
      <c r="DH889" s="44"/>
      <c r="DI889" s="44"/>
      <c r="DJ889" s="44"/>
      <c r="DK889" s="44"/>
      <c r="DL889" s="44"/>
      <c r="DM889" s="44"/>
      <c r="DN889" s="44"/>
      <c r="DO889" s="44"/>
      <c r="DP889" s="44"/>
      <c r="DQ889" s="44"/>
      <c r="DR889" s="44"/>
      <c r="DS889" s="44"/>
      <c r="DT889" s="44"/>
      <c r="DU889" s="44"/>
      <c r="DV889" s="44"/>
      <c r="DW889" s="44"/>
      <c r="DX889" s="44"/>
      <c r="DY889" s="44"/>
      <c r="DZ889" s="44"/>
      <c r="EA889" s="44"/>
      <c r="EB889" s="44"/>
      <c r="EC889" s="44"/>
      <c r="ED889" s="44"/>
      <c r="EE889" s="44"/>
      <c r="EF889" s="44"/>
    </row>
    <row r="890" spans="1:136" ht="15">
      <c r="A890" s="10"/>
      <c r="B890" s="10"/>
      <c r="C890" s="4"/>
      <c r="D890" s="4"/>
      <c r="E890" s="4"/>
      <c r="F890" s="4"/>
      <c r="G890" s="4"/>
      <c r="H890" s="4"/>
      <c r="I890" s="4"/>
      <c r="J890" s="4"/>
      <c r="K890" s="4"/>
      <c r="L890" s="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4"/>
      <c r="CH890" s="44"/>
      <c r="CI890" s="44"/>
      <c r="CJ890" s="44"/>
      <c r="CK890" s="44"/>
      <c r="CL890" s="44"/>
      <c r="CM890" s="44"/>
      <c r="CN890" s="44"/>
      <c r="CO890" s="44"/>
      <c r="CP890" s="44"/>
      <c r="CQ890" s="44"/>
      <c r="CR890" s="44"/>
      <c r="CS890" s="44"/>
      <c r="CT890" s="44"/>
      <c r="CU890" s="44"/>
      <c r="CV890" s="44"/>
      <c r="CW890" s="44"/>
      <c r="CX890" s="44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  <c r="DJ890" s="44"/>
      <c r="DK890" s="44"/>
      <c r="DL890" s="44"/>
      <c r="DM890" s="44"/>
      <c r="DN890" s="44"/>
      <c r="DO890" s="44"/>
      <c r="DP890" s="44"/>
      <c r="DQ890" s="44"/>
      <c r="DR890" s="44"/>
      <c r="DS890" s="44"/>
      <c r="DT890" s="44"/>
      <c r="DU890" s="44"/>
      <c r="DV890" s="44"/>
      <c r="DW890" s="44"/>
      <c r="DX890" s="44"/>
      <c r="DY890" s="44"/>
      <c r="DZ890" s="44"/>
      <c r="EA890" s="44"/>
      <c r="EB890" s="44"/>
      <c r="EC890" s="44"/>
      <c r="ED890" s="44"/>
      <c r="EE890" s="44"/>
      <c r="EF890" s="44"/>
    </row>
    <row r="891" spans="1:136" ht="15">
      <c r="A891" s="10"/>
      <c r="B891" s="10"/>
      <c r="C891" s="4"/>
      <c r="D891" s="4"/>
      <c r="E891" s="4"/>
      <c r="F891" s="4"/>
      <c r="G891" s="4"/>
      <c r="H891" s="4"/>
      <c r="I891" s="4"/>
      <c r="J891" s="4"/>
      <c r="K891" s="4"/>
      <c r="L891" s="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  <c r="CD891" s="44"/>
      <c r="CE891" s="44"/>
      <c r="CF891" s="44"/>
      <c r="CG891" s="44"/>
      <c r="CH891" s="44"/>
      <c r="CI891" s="44"/>
      <c r="CJ891" s="44"/>
      <c r="CK891" s="44"/>
      <c r="CL891" s="44"/>
      <c r="CM891" s="44"/>
      <c r="CN891" s="44"/>
      <c r="CO891" s="44"/>
      <c r="CP891" s="44"/>
      <c r="CQ891" s="44"/>
      <c r="CR891" s="44"/>
      <c r="CS891" s="44"/>
      <c r="CT891" s="44"/>
      <c r="CU891" s="44"/>
      <c r="CV891" s="44"/>
      <c r="CW891" s="44"/>
      <c r="CX891" s="44"/>
      <c r="CY891" s="44"/>
      <c r="CZ891" s="44"/>
      <c r="DA891" s="44"/>
      <c r="DB891" s="44"/>
      <c r="DC891" s="44"/>
      <c r="DD891" s="44"/>
      <c r="DE891" s="44"/>
      <c r="DF891" s="44"/>
      <c r="DG891" s="44"/>
      <c r="DH891" s="44"/>
      <c r="DI891" s="44"/>
      <c r="DJ891" s="44"/>
      <c r="DK891" s="44"/>
      <c r="DL891" s="44"/>
      <c r="DM891" s="44"/>
      <c r="DN891" s="44"/>
      <c r="DO891" s="44"/>
      <c r="DP891" s="44"/>
      <c r="DQ891" s="44"/>
      <c r="DR891" s="44"/>
      <c r="DS891" s="44"/>
      <c r="DT891" s="44"/>
      <c r="DU891" s="44"/>
      <c r="DV891" s="44"/>
      <c r="DW891" s="44"/>
      <c r="DX891" s="44"/>
      <c r="DY891" s="44"/>
      <c r="DZ891" s="44"/>
      <c r="EA891" s="44"/>
      <c r="EB891" s="44"/>
      <c r="EC891" s="44"/>
      <c r="ED891" s="44"/>
      <c r="EE891" s="44"/>
      <c r="EF891" s="44"/>
    </row>
    <row r="892" spans="1:136" ht="15">
      <c r="A892" s="10"/>
      <c r="B892" s="10"/>
      <c r="C892" s="4"/>
      <c r="D892" s="4"/>
      <c r="E892" s="4"/>
      <c r="F892" s="4"/>
      <c r="G892" s="4"/>
      <c r="H892" s="4"/>
      <c r="I892" s="4"/>
      <c r="J892" s="4"/>
      <c r="K892" s="4"/>
      <c r="L892" s="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  <c r="CD892" s="44"/>
      <c r="CE892" s="44"/>
      <c r="CF892" s="44"/>
      <c r="CG892" s="44"/>
      <c r="CH892" s="44"/>
      <c r="CI892" s="44"/>
      <c r="CJ892" s="44"/>
      <c r="CK892" s="44"/>
      <c r="CL892" s="44"/>
      <c r="CM892" s="44"/>
      <c r="CN892" s="44"/>
      <c r="CO892" s="44"/>
      <c r="CP892" s="44"/>
      <c r="CQ892" s="44"/>
      <c r="CR892" s="44"/>
      <c r="CS892" s="44"/>
      <c r="CT892" s="44"/>
      <c r="CU892" s="44"/>
      <c r="CV892" s="44"/>
      <c r="CW892" s="44"/>
      <c r="CX892" s="44"/>
      <c r="CY892" s="44"/>
      <c r="CZ892" s="44"/>
      <c r="DA892" s="44"/>
      <c r="DB892" s="44"/>
      <c r="DC892" s="44"/>
      <c r="DD892" s="44"/>
      <c r="DE892" s="44"/>
      <c r="DF892" s="44"/>
      <c r="DG892" s="44"/>
      <c r="DH892" s="44"/>
      <c r="DI892" s="44"/>
      <c r="DJ892" s="44"/>
      <c r="DK892" s="44"/>
      <c r="DL892" s="44"/>
      <c r="DM892" s="44"/>
      <c r="DN892" s="44"/>
      <c r="DO892" s="44"/>
      <c r="DP892" s="44"/>
      <c r="DQ892" s="44"/>
      <c r="DR892" s="44"/>
      <c r="DS892" s="44"/>
      <c r="DT892" s="44"/>
      <c r="DU892" s="44"/>
      <c r="DV892" s="44"/>
      <c r="DW892" s="44"/>
      <c r="DX892" s="44"/>
      <c r="DY892" s="44"/>
      <c r="DZ892" s="44"/>
      <c r="EA892" s="44"/>
      <c r="EB892" s="44"/>
      <c r="EC892" s="44"/>
      <c r="ED892" s="44"/>
      <c r="EE892" s="44"/>
      <c r="EF892" s="44"/>
    </row>
    <row r="893" spans="1:136" ht="15">
      <c r="A893" s="10"/>
      <c r="B893" s="10"/>
      <c r="C893" s="4"/>
      <c r="D893" s="4"/>
      <c r="E893" s="4"/>
      <c r="F893" s="4"/>
      <c r="G893" s="4"/>
      <c r="H893" s="4"/>
      <c r="I893" s="4"/>
      <c r="J893" s="4"/>
      <c r="K893" s="4"/>
      <c r="L893" s="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  <c r="CD893" s="44"/>
      <c r="CE893" s="44"/>
      <c r="CF893" s="44"/>
      <c r="CG893" s="44"/>
      <c r="CH893" s="44"/>
      <c r="CI893" s="44"/>
      <c r="CJ893" s="44"/>
      <c r="CK893" s="44"/>
      <c r="CL893" s="44"/>
      <c r="CM893" s="44"/>
      <c r="CN893" s="44"/>
      <c r="CO893" s="44"/>
      <c r="CP893" s="44"/>
      <c r="CQ893" s="44"/>
      <c r="CR893" s="44"/>
      <c r="CS893" s="44"/>
      <c r="CT893" s="44"/>
      <c r="CU893" s="44"/>
      <c r="CV893" s="44"/>
      <c r="CW893" s="44"/>
      <c r="CX893" s="44"/>
      <c r="CY893" s="44"/>
      <c r="CZ893" s="44"/>
      <c r="DA893" s="44"/>
      <c r="DB893" s="44"/>
      <c r="DC893" s="44"/>
      <c r="DD893" s="44"/>
      <c r="DE893" s="44"/>
      <c r="DF893" s="44"/>
      <c r="DG893" s="44"/>
      <c r="DH893" s="44"/>
      <c r="DI893" s="44"/>
      <c r="DJ893" s="44"/>
      <c r="DK893" s="44"/>
      <c r="DL893" s="44"/>
      <c r="DM893" s="44"/>
      <c r="DN893" s="44"/>
      <c r="DO893" s="44"/>
      <c r="DP893" s="44"/>
      <c r="DQ893" s="44"/>
      <c r="DR893" s="44"/>
      <c r="DS893" s="44"/>
      <c r="DT893" s="44"/>
      <c r="DU893" s="44"/>
      <c r="DV893" s="44"/>
      <c r="DW893" s="44"/>
      <c r="DX893" s="44"/>
      <c r="DY893" s="44"/>
      <c r="DZ893" s="44"/>
      <c r="EA893" s="44"/>
      <c r="EB893" s="44"/>
      <c r="EC893" s="44"/>
      <c r="ED893" s="44"/>
      <c r="EE893" s="44"/>
      <c r="EF893" s="44"/>
    </row>
    <row r="894" spans="1:136" s="38" customFormat="1" ht="15">
      <c r="A894" s="72"/>
      <c r="B894" s="73"/>
      <c r="C894" s="74"/>
      <c r="D894" s="74"/>
      <c r="E894" s="75"/>
      <c r="F894" s="75"/>
      <c r="G894" s="75"/>
      <c r="H894" s="75"/>
      <c r="I894" s="75"/>
      <c r="J894" s="75"/>
      <c r="K894" s="75"/>
      <c r="L894" s="75"/>
      <c r="M894" s="5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4"/>
      <c r="CH894" s="44"/>
      <c r="CI894" s="44"/>
      <c r="CJ894" s="44"/>
      <c r="CK894" s="44"/>
      <c r="CL894" s="44"/>
      <c r="CM894" s="44"/>
      <c r="CN894" s="44"/>
      <c r="CO894" s="44"/>
      <c r="CP894" s="44"/>
      <c r="CQ894" s="44"/>
      <c r="CR894" s="44"/>
      <c r="CS894" s="44"/>
      <c r="CT894" s="44"/>
      <c r="CU894" s="44"/>
      <c r="CV894" s="44"/>
      <c r="CW894" s="44"/>
      <c r="CX894" s="44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  <c r="DJ894" s="44"/>
      <c r="DK894" s="44"/>
      <c r="DL894" s="44"/>
      <c r="DM894" s="44"/>
      <c r="DN894" s="44"/>
      <c r="DO894" s="44"/>
      <c r="DP894" s="44"/>
      <c r="DQ894" s="44"/>
      <c r="DR894" s="44"/>
      <c r="DS894" s="44"/>
      <c r="DT894" s="44"/>
      <c r="DU894" s="44"/>
      <c r="DV894" s="44"/>
      <c r="DW894" s="44"/>
      <c r="DX894" s="44"/>
      <c r="DY894" s="44"/>
      <c r="DZ894" s="44"/>
      <c r="EA894" s="44"/>
      <c r="EB894" s="44"/>
      <c r="EC894" s="44"/>
      <c r="ED894" s="44"/>
      <c r="EE894" s="44"/>
      <c r="EF894" s="44"/>
    </row>
    <row r="895" spans="1:12" s="44" customFormat="1" ht="15">
      <c r="A895" s="72"/>
      <c r="B895" s="73"/>
      <c r="C895" s="74"/>
      <c r="D895" s="74"/>
      <c r="E895" s="75"/>
      <c r="F895" s="75"/>
      <c r="G895" s="75"/>
      <c r="H895" s="75"/>
      <c r="I895" s="75"/>
      <c r="J895" s="75"/>
      <c r="K895" s="75"/>
      <c r="L895" s="75"/>
    </row>
    <row r="896" spans="1:136" ht="15">
      <c r="A896" s="76"/>
      <c r="B896" s="77"/>
      <c r="C896" s="77"/>
      <c r="D896" s="77"/>
      <c r="E896" s="77"/>
      <c r="F896" s="77"/>
      <c r="G896" s="77"/>
      <c r="H896" s="77"/>
      <c r="I896" s="77"/>
      <c r="J896" s="77"/>
      <c r="K896" s="75"/>
      <c r="L896" s="75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  <c r="CD896" s="44"/>
      <c r="CE896" s="44"/>
      <c r="CF896" s="44"/>
      <c r="CG896" s="44"/>
      <c r="CH896" s="44"/>
      <c r="CI896" s="44"/>
      <c r="CJ896" s="44"/>
      <c r="CK896" s="44"/>
      <c r="CL896" s="44"/>
      <c r="CM896" s="44"/>
      <c r="CN896" s="44"/>
      <c r="CO896" s="44"/>
      <c r="CP896" s="44"/>
      <c r="CQ896" s="44"/>
      <c r="CR896" s="44"/>
      <c r="CS896" s="44"/>
      <c r="CT896" s="44"/>
      <c r="CU896" s="44"/>
      <c r="CV896" s="44"/>
      <c r="CW896" s="44"/>
      <c r="CX896" s="44"/>
      <c r="CY896" s="44"/>
      <c r="CZ896" s="44"/>
      <c r="DA896" s="44"/>
      <c r="DB896" s="44"/>
      <c r="DC896" s="44"/>
      <c r="DD896" s="44"/>
      <c r="DE896" s="44"/>
      <c r="DF896" s="44"/>
      <c r="DG896" s="44"/>
      <c r="DH896" s="44"/>
      <c r="DI896" s="44"/>
      <c r="DJ896" s="44"/>
      <c r="DK896" s="44"/>
      <c r="DL896" s="44"/>
      <c r="DM896" s="44"/>
      <c r="DN896" s="44"/>
      <c r="DO896" s="44"/>
      <c r="DP896" s="44"/>
      <c r="DQ896" s="44"/>
      <c r="DR896" s="44"/>
      <c r="DS896" s="44"/>
      <c r="DT896" s="44"/>
      <c r="DU896" s="44"/>
      <c r="DV896" s="44"/>
      <c r="DW896" s="44"/>
      <c r="DX896" s="44"/>
      <c r="DY896" s="44"/>
      <c r="DZ896" s="44"/>
      <c r="EA896" s="44"/>
      <c r="EB896" s="44"/>
      <c r="EC896" s="44"/>
      <c r="ED896" s="44"/>
      <c r="EE896" s="44"/>
      <c r="EF896" s="44"/>
    </row>
    <row r="897" spans="1:136" ht="15">
      <c r="A897" s="168"/>
      <c r="B897" s="169"/>
      <c r="C897" s="169"/>
      <c r="D897" s="169"/>
      <c r="E897" s="169"/>
      <c r="F897" s="169"/>
      <c r="G897" s="169"/>
      <c r="H897" s="169"/>
      <c r="I897" s="169"/>
      <c r="J897" s="169"/>
      <c r="K897" s="169"/>
      <c r="L897" s="170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  <c r="CD897" s="44"/>
      <c r="CE897" s="44"/>
      <c r="CF897" s="44"/>
      <c r="CG897" s="44"/>
      <c r="CH897" s="44"/>
      <c r="CI897" s="44"/>
      <c r="CJ897" s="44"/>
      <c r="CK897" s="44"/>
      <c r="CL897" s="44"/>
      <c r="CM897" s="44"/>
      <c r="CN897" s="44"/>
      <c r="CO897" s="44"/>
      <c r="CP897" s="44"/>
      <c r="CQ897" s="44"/>
      <c r="CR897" s="44"/>
      <c r="CS897" s="44"/>
      <c r="CT897" s="44"/>
      <c r="CU897" s="44"/>
      <c r="CV897" s="44"/>
      <c r="CW897" s="44"/>
      <c r="CX897" s="44"/>
      <c r="CY897" s="44"/>
      <c r="CZ897" s="44"/>
      <c r="DA897" s="44"/>
      <c r="DB897" s="44"/>
      <c r="DC897" s="44"/>
      <c r="DD897" s="44"/>
      <c r="DE897" s="44"/>
      <c r="DF897" s="44"/>
      <c r="DG897" s="44"/>
      <c r="DH897" s="44"/>
      <c r="DI897" s="44"/>
      <c r="DJ897" s="44"/>
      <c r="DK897" s="44"/>
      <c r="DL897" s="44"/>
      <c r="DM897" s="44"/>
      <c r="DN897" s="44"/>
      <c r="DO897" s="44"/>
      <c r="DP897" s="44"/>
      <c r="DQ897" s="44"/>
      <c r="DR897" s="44"/>
      <c r="DS897" s="44"/>
      <c r="DT897" s="44"/>
      <c r="DU897" s="44"/>
      <c r="DV897" s="44"/>
      <c r="DW897" s="44"/>
      <c r="DX897" s="44"/>
      <c r="DY897" s="44"/>
      <c r="DZ897" s="44"/>
      <c r="EA897" s="44"/>
      <c r="EB897" s="44"/>
      <c r="EC897" s="44"/>
      <c r="ED897" s="44"/>
      <c r="EE897" s="44"/>
      <c r="EF897" s="44"/>
    </row>
    <row r="898" spans="1:136" ht="15">
      <c r="A898" s="78"/>
      <c r="B898" s="78"/>
      <c r="C898" s="78"/>
      <c r="D898" s="78"/>
      <c r="E898" s="78"/>
      <c r="F898" s="78"/>
      <c r="G898" s="78"/>
      <c r="H898" s="78"/>
      <c r="I898" s="79"/>
      <c r="J898" s="79"/>
      <c r="K898" s="79"/>
      <c r="L898" s="79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  <c r="CD898" s="44"/>
      <c r="CE898" s="44"/>
      <c r="CF898" s="44"/>
      <c r="CG898" s="44"/>
      <c r="CH898" s="44"/>
      <c r="CI898" s="44"/>
      <c r="CJ898" s="44"/>
      <c r="CK898" s="44"/>
      <c r="CL898" s="44"/>
      <c r="CM898" s="44"/>
      <c r="CN898" s="44"/>
      <c r="CO898" s="44"/>
      <c r="CP898" s="44"/>
      <c r="CQ898" s="44"/>
      <c r="CR898" s="44"/>
      <c r="CS898" s="44"/>
      <c r="CT898" s="44"/>
      <c r="CU898" s="44"/>
      <c r="CV898" s="44"/>
      <c r="CW898" s="44"/>
      <c r="CX898" s="44"/>
      <c r="CY898" s="44"/>
      <c r="CZ898" s="44"/>
      <c r="DA898" s="44"/>
      <c r="DB898" s="44"/>
      <c r="DC898" s="44"/>
      <c r="DD898" s="44"/>
      <c r="DE898" s="44"/>
      <c r="DF898" s="44"/>
      <c r="DG898" s="44"/>
      <c r="DH898" s="44"/>
      <c r="DI898" s="44"/>
      <c r="DJ898" s="44"/>
      <c r="DK898" s="44"/>
      <c r="DL898" s="44"/>
      <c r="DM898" s="44"/>
      <c r="DN898" s="44"/>
      <c r="DO898" s="44"/>
      <c r="DP898" s="44"/>
      <c r="DQ898" s="44"/>
      <c r="DR898" s="44"/>
      <c r="DS898" s="44"/>
      <c r="DT898" s="44"/>
      <c r="DU898" s="44"/>
      <c r="DV898" s="44"/>
      <c r="DW898" s="44"/>
      <c r="DX898" s="44"/>
      <c r="DY898" s="44"/>
      <c r="DZ898" s="44"/>
      <c r="EA898" s="44"/>
      <c r="EB898" s="44"/>
      <c r="EC898" s="44"/>
      <c r="ED898" s="44"/>
      <c r="EE898" s="44"/>
      <c r="EF898" s="44"/>
    </row>
    <row r="899" spans="1:136" ht="15">
      <c r="A899" s="80"/>
      <c r="B899" s="81"/>
      <c r="C899" s="81"/>
      <c r="D899" s="81"/>
      <c r="E899" s="81"/>
      <c r="F899" s="81"/>
      <c r="G899" s="81"/>
      <c r="H899" s="81"/>
      <c r="I899" s="75"/>
      <c r="J899" s="75"/>
      <c r="K899" s="75"/>
      <c r="L899" s="75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  <c r="CD899" s="44"/>
      <c r="CE899" s="44"/>
      <c r="CF899" s="44"/>
      <c r="CG899" s="44"/>
      <c r="CH899" s="44"/>
      <c r="CI899" s="44"/>
      <c r="CJ899" s="44"/>
      <c r="CK899" s="44"/>
      <c r="CL899" s="44"/>
      <c r="CM899" s="44"/>
      <c r="CN899" s="44"/>
      <c r="CO899" s="44"/>
      <c r="CP899" s="44"/>
      <c r="CQ899" s="44"/>
      <c r="CR899" s="44"/>
      <c r="CS899" s="44"/>
      <c r="CT899" s="44"/>
      <c r="CU899" s="44"/>
      <c r="CV899" s="44"/>
      <c r="CW899" s="44"/>
      <c r="CX899" s="44"/>
      <c r="CY899" s="44"/>
      <c r="CZ899" s="44"/>
      <c r="DA899" s="44"/>
      <c r="DB899" s="44"/>
      <c r="DC899" s="44"/>
      <c r="DD899" s="44"/>
      <c r="DE899" s="44"/>
      <c r="DF899" s="44"/>
      <c r="DG899" s="44"/>
      <c r="DH899" s="44"/>
      <c r="DI899" s="44"/>
      <c r="DJ899" s="44"/>
      <c r="DK899" s="44"/>
      <c r="DL899" s="44"/>
      <c r="DM899" s="44"/>
      <c r="DN899" s="44"/>
      <c r="DO899" s="44"/>
      <c r="DP899" s="44"/>
      <c r="DQ899" s="44"/>
      <c r="DR899" s="44"/>
      <c r="DS899" s="44"/>
      <c r="DT899" s="44"/>
      <c r="DU899" s="44"/>
      <c r="DV899" s="44"/>
      <c r="DW899" s="44"/>
      <c r="DX899" s="44"/>
      <c r="DY899" s="44"/>
      <c r="DZ899" s="44"/>
      <c r="EA899" s="44"/>
      <c r="EB899" s="44"/>
      <c r="EC899" s="44"/>
      <c r="ED899" s="44"/>
      <c r="EE899" s="44"/>
      <c r="EF899" s="44"/>
    </row>
    <row r="900" spans="1:136" ht="15">
      <c r="A900" s="80"/>
      <c r="B900" s="81"/>
      <c r="C900" s="81"/>
      <c r="D900" s="81"/>
      <c r="E900" s="81"/>
      <c r="F900" s="81"/>
      <c r="G900" s="81"/>
      <c r="H900" s="81"/>
      <c r="I900" s="75"/>
      <c r="J900" s="75"/>
      <c r="K900" s="75"/>
      <c r="L900" s="75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  <c r="CD900" s="44"/>
      <c r="CE900" s="44"/>
      <c r="CF900" s="44"/>
      <c r="CG900" s="44"/>
      <c r="CH900" s="44"/>
      <c r="CI900" s="44"/>
      <c r="CJ900" s="44"/>
      <c r="CK900" s="44"/>
      <c r="CL900" s="44"/>
      <c r="CM900" s="44"/>
      <c r="CN900" s="44"/>
      <c r="CO900" s="44"/>
      <c r="CP900" s="44"/>
      <c r="CQ900" s="44"/>
      <c r="CR900" s="44"/>
      <c r="CS900" s="44"/>
      <c r="CT900" s="44"/>
      <c r="CU900" s="44"/>
      <c r="CV900" s="44"/>
      <c r="CW900" s="44"/>
      <c r="CX900" s="44"/>
      <c r="CY900" s="44"/>
      <c r="CZ900" s="44"/>
      <c r="DA900" s="44"/>
      <c r="DB900" s="44"/>
      <c r="DC900" s="44"/>
      <c r="DD900" s="44"/>
      <c r="DE900" s="44"/>
      <c r="DF900" s="44"/>
      <c r="DG900" s="44"/>
      <c r="DH900" s="44"/>
      <c r="DI900" s="44"/>
      <c r="DJ900" s="44"/>
      <c r="DK900" s="44"/>
      <c r="DL900" s="44"/>
      <c r="DM900" s="44"/>
      <c r="DN900" s="44"/>
      <c r="DO900" s="44"/>
      <c r="DP900" s="44"/>
      <c r="DQ900" s="44"/>
      <c r="DR900" s="44"/>
      <c r="DS900" s="44"/>
      <c r="DT900" s="44"/>
      <c r="DU900" s="44"/>
      <c r="DV900" s="44"/>
      <c r="DW900" s="44"/>
      <c r="DX900" s="44"/>
      <c r="DY900" s="44"/>
      <c r="DZ900" s="44"/>
      <c r="EA900" s="44"/>
      <c r="EB900" s="44"/>
      <c r="EC900" s="44"/>
      <c r="ED900" s="44"/>
      <c r="EE900" s="44"/>
      <c r="EF900" s="44"/>
    </row>
    <row r="901" spans="1:136" ht="15">
      <c r="A901" s="80"/>
      <c r="B901" s="81"/>
      <c r="C901" s="81"/>
      <c r="D901" s="81"/>
      <c r="E901" s="81"/>
      <c r="F901" s="81"/>
      <c r="G901" s="81"/>
      <c r="H901" s="81"/>
      <c r="I901" s="75"/>
      <c r="J901" s="75"/>
      <c r="K901" s="75"/>
      <c r="L901" s="75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  <c r="CD901" s="44"/>
      <c r="CE901" s="44"/>
      <c r="CF901" s="44"/>
      <c r="CG901" s="44"/>
      <c r="CH901" s="44"/>
      <c r="CI901" s="44"/>
      <c r="CJ901" s="44"/>
      <c r="CK901" s="44"/>
      <c r="CL901" s="44"/>
      <c r="CM901" s="44"/>
      <c r="CN901" s="44"/>
      <c r="CO901" s="44"/>
      <c r="CP901" s="44"/>
      <c r="CQ901" s="44"/>
      <c r="CR901" s="44"/>
      <c r="CS901" s="44"/>
      <c r="CT901" s="44"/>
      <c r="CU901" s="44"/>
      <c r="CV901" s="44"/>
      <c r="CW901" s="44"/>
      <c r="CX901" s="44"/>
      <c r="CY901" s="44"/>
      <c r="CZ901" s="44"/>
      <c r="DA901" s="44"/>
      <c r="DB901" s="44"/>
      <c r="DC901" s="44"/>
      <c r="DD901" s="44"/>
      <c r="DE901" s="44"/>
      <c r="DF901" s="44"/>
      <c r="DG901" s="44"/>
      <c r="DH901" s="44"/>
      <c r="DI901" s="44"/>
      <c r="DJ901" s="44"/>
      <c r="DK901" s="44"/>
      <c r="DL901" s="44"/>
      <c r="DM901" s="44"/>
      <c r="DN901" s="44"/>
      <c r="DO901" s="44"/>
      <c r="DP901" s="44"/>
      <c r="DQ901" s="44"/>
      <c r="DR901" s="44"/>
      <c r="DS901" s="44"/>
      <c r="DT901" s="44"/>
      <c r="DU901" s="44"/>
      <c r="DV901" s="44"/>
      <c r="DW901" s="44"/>
      <c r="DX901" s="44"/>
      <c r="DY901" s="44"/>
      <c r="DZ901" s="44"/>
      <c r="EA901" s="44"/>
      <c r="EB901" s="44"/>
      <c r="EC901" s="44"/>
      <c r="ED901" s="44"/>
      <c r="EE901" s="44"/>
      <c r="EF901" s="44"/>
    </row>
    <row r="902" spans="1:136" ht="15">
      <c r="A902" s="80"/>
      <c r="B902" s="81"/>
      <c r="C902" s="81"/>
      <c r="D902" s="81"/>
      <c r="E902" s="81"/>
      <c r="F902" s="81"/>
      <c r="G902" s="81"/>
      <c r="H902" s="81"/>
      <c r="I902" s="75"/>
      <c r="J902" s="75"/>
      <c r="K902" s="75"/>
      <c r="L902" s="75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  <c r="CD902" s="44"/>
      <c r="CE902" s="44"/>
      <c r="CF902" s="44"/>
      <c r="CG902" s="44"/>
      <c r="CH902" s="44"/>
      <c r="CI902" s="44"/>
      <c r="CJ902" s="44"/>
      <c r="CK902" s="44"/>
      <c r="CL902" s="44"/>
      <c r="CM902" s="44"/>
      <c r="CN902" s="44"/>
      <c r="CO902" s="44"/>
      <c r="CP902" s="44"/>
      <c r="CQ902" s="44"/>
      <c r="CR902" s="44"/>
      <c r="CS902" s="44"/>
      <c r="CT902" s="44"/>
      <c r="CU902" s="44"/>
      <c r="CV902" s="44"/>
      <c r="CW902" s="44"/>
      <c r="CX902" s="44"/>
      <c r="CY902" s="44"/>
      <c r="CZ902" s="44"/>
      <c r="DA902" s="44"/>
      <c r="DB902" s="44"/>
      <c r="DC902" s="44"/>
      <c r="DD902" s="44"/>
      <c r="DE902" s="44"/>
      <c r="DF902" s="44"/>
      <c r="DG902" s="44"/>
      <c r="DH902" s="44"/>
      <c r="DI902" s="44"/>
      <c r="DJ902" s="44"/>
      <c r="DK902" s="44"/>
      <c r="DL902" s="44"/>
      <c r="DM902" s="44"/>
      <c r="DN902" s="44"/>
      <c r="DO902" s="44"/>
      <c r="DP902" s="44"/>
      <c r="DQ902" s="44"/>
      <c r="DR902" s="44"/>
      <c r="DS902" s="44"/>
      <c r="DT902" s="44"/>
      <c r="DU902" s="44"/>
      <c r="DV902" s="44"/>
      <c r="DW902" s="44"/>
      <c r="DX902" s="44"/>
      <c r="DY902" s="44"/>
      <c r="DZ902" s="44"/>
      <c r="EA902" s="44"/>
      <c r="EB902" s="44"/>
      <c r="EC902" s="44"/>
      <c r="ED902" s="44"/>
      <c r="EE902" s="44"/>
      <c r="EF902" s="44"/>
    </row>
    <row r="903" spans="1:136" ht="15">
      <c r="A903" s="81"/>
      <c r="B903" s="81"/>
      <c r="C903" s="81"/>
      <c r="D903" s="81"/>
      <c r="E903" s="81"/>
      <c r="F903" s="81"/>
      <c r="G903" s="81"/>
      <c r="H903" s="81"/>
      <c r="I903" s="75"/>
      <c r="J903" s="75"/>
      <c r="K903" s="75"/>
      <c r="L903" s="7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44"/>
      <c r="CE903" s="44"/>
      <c r="CF903" s="44"/>
      <c r="CG903" s="44"/>
      <c r="CH903" s="44"/>
      <c r="CI903" s="44"/>
      <c r="CJ903" s="44"/>
      <c r="CK903" s="44"/>
      <c r="CL903" s="44"/>
      <c r="CM903" s="44"/>
      <c r="CN903" s="44"/>
      <c r="CO903" s="44"/>
      <c r="CP903" s="44"/>
      <c r="CQ903" s="44"/>
      <c r="CR903" s="44"/>
      <c r="CS903" s="44"/>
      <c r="CT903" s="44"/>
      <c r="CU903" s="44"/>
      <c r="CV903" s="44"/>
      <c r="CW903" s="44"/>
      <c r="CX903" s="44"/>
      <c r="CY903" s="44"/>
      <c r="CZ903" s="44"/>
      <c r="DA903" s="44"/>
      <c r="DB903" s="44"/>
      <c r="DC903" s="44"/>
      <c r="DD903" s="44"/>
      <c r="DE903" s="44"/>
      <c r="DF903" s="44"/>
      <c r="DG903" s="44"/>
      <c r="DH903" s="44"/>
      <c r="DI903" s="44"/>
      <c r="DJ903" s="44"/>
      <c r="DK903" s="44"/>
      <c r="DL903" s="44"/>
      <c r="DM903" s="44"/>
      <c r="DN903" s="44"/>
      <c r="DO903" s="44"/>
      <c r="DP903" s="44"/>
      <c r="DQ903" s="44"/>
      <c r="DR903" s="44"/>
      <c r="DS903" s="44"/>
      <c r="DT903" s="44"/>
      <c r="DU903" s="44"/>
      <c r="DV903" s="44"/>
      <c r="DW903" s="44"/>
      <c r="DX903" s="44"/>
      <c r="DY903" s="44"/>
      <c r="DZ903" s="44"/>
      <c r="EA903" s="44"/>
      <c r="EB903" s="44"/>
      <c r="EC903" s="44"/>
      <c r="ED903" s="44"/>
      <c r="EE903" s="44"/>
      <c r="EF903" s="44"/>
    </row>
    <row r="904" spans="1:14" ht="15">
      <c r="A904" s="82"/>
      <c r="B904" s="83"/>
      <c r="C904" s="74"/>
      <c r="D904" s="74"/>
      <c r="E904" s="75"/>
      <c r="F904" s="75"/>
      <c r="G904" s="75"/>
      <c r="H904" s="75"/>
      <c r="I904" s="75"/>
      <c r="J904" s="74"/>
      <c r="K904" s="74"/>
      <c r="L904" s="74"/>
      <c r="N904" s="44"/>
    </row>
  </sheetData>
  <sheetProtection/>
  <mergeCells count="15">
    <mergeCell ref="A644:L644"/>
    <mergeCell ref="A897:L897"/>
    <mergeCell ref="G5:K5"/>
    <mergeCell ref="A8:L8"/>
    <mergeCell ref="A10:A11"/>
    <mergeCell ref="B10:B11"/>
    <mergeCell ref="C10:D11"/>
    <mergeCell ref="E10:J10"/>
    <mergeCell ref="K10:L11"/>
    <mergeCell ref="E11:F11"/>
    <mergeCell ref="G11:H11"/>
    <mergeCell ref="I11:J11"/>
    <mergeCell ref="A632:L632"/>
    <mergeCell ref="A642:L642"/>
    <mergeCell ref="A643:L643"/>
  </mergeCells>
  <printOptions/>
  <pageMargins left="0.81" right="0.2755905511811024" top="0.82" bottom="0.2755905511811024" header="0.83" footer="0.2362204724409449"/>
  <pageSetup horizontalDpi="600" verticalDpi="600" orientation="landscape" paperSize="9" scale="72" r:id="rId1"/>
  <rowBreaks count="20" manualBreakCount="20">
    <brk id="46" max="255" man="1"/>
    <brk id="94" max="255" man="1"/>
    <brk id="141" max="255" man="1"/>
    <brk id="186" max="255" man="1"/>
    <brk id="229" max="255" man="1"/>
    <brk id="273" max="255" man="1"/>
    <brk id="314" max="255" man="1"/>
    <brk id="354" max="135" man="1"/>
    <brk id="400" max="255" man="1"/>
    <brk id="443" max="255" man="1"/>
    <brk id="489" max="255" man="1"/>
    <brk id="534" max="255" man="1"/>
    <brk id="579" max="255" man="1"/>
    <brk id="622" max="255" man="1"/>
    <brk id="671" max="255" man="1"/>
    <brk id="713" max="255" man="1"/>
    <brk id="756" max="255" man="1"/>
    <brk id="799" max="255" man="1"/>
    <brk id="841" max="255" man="1"/>
    <brk id="8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S23" sqref="S23"/>
    </sheetView>
  </sheetViews>
  <sheetFormatPr defaultColWidth="8.875" defaultRowHeight="12.75"/>
  <cols>
    <col min="1" max="1" width="37.25390625" style="5" customWidth="1"/>
    <col min="2" max="2" width="9.75390625" style="5" customWidth="1"/>
    <col min="3" max="3" width="7.875" style="5" customWidth="1"/>
    <col min="4" max="4" width="8.00390625" style="5" customWidth="1"/>
    <col min="5" max="5" width="7.625" style="5" customWidth="1"/>
    <col min="6" max="6" width="8.00390625" style="5" customWidth="1"/>
    <col min="7" max="7" width="7.75390625" style="5" customWidth="1"/>
    <col min="8" max="8" width="8.125" style="5" customWidth="1"/>
    <col min="9" max="9" width="7.875" style="5" customWidth="1"/>
    <col min="10" max="10" width="7.75390625" style="5" customWidth="1"/>
    <col min="11" max="11" width="7.875" style="5" customWidth="1"/>
    <col min="12" max="16" width="8.25390625" style="5" customWidth="1"/>
    <col min="17" max="18" width="8.875" style="5" customWidth="1"/>
    <col min="19" max="19" width="9.75390625" style="5" customWidth="1"/>
    <col min="20" max="16384" width="8.875" style="5" customWidth="1"/>
  </cols>
  <sheetData>
    <row r="1" spans="17:19" ht="15">
      <c r="Q1" s="182"/>
      <c r="R1" s="182"/>
      <c r="S1" s="182"/>
    </row>
    <row r="2" spans="17:19" ht="15">
      <c r="Q2" s="115"/>
      <c r="R2" s="115"/>
      <c r="S2" s="115"/>
    </row>
    <row r="3" spans="1:19" ht="15.75" thickBot="1">
      <c r="A3" s="183" t="s">
        <v>225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20" ht="45.75" thickBot="1">
      <c r="A4" s="116" t="s">
        <v>117</v>
      </c>
      <c r="B4" s="116" t="s">
        <v>142</v>
      </c>
      <c r="C4" s="117" t="s">
        <v>4</v>
      </c>
      <c r="D4" s="118" t="s">
        <v>118</v>
      </c>
      <c r="E4" s="118" t="s">
        <v>23</v>
      </c>
      <c r="F4" s="118" t="s">
        <v>25</v>
      </c>
      <c r="G4" s="118" t="s">
        <v>28</v>
      </c>
      <c r="H4" s="118" t="s">
        <v>30</v>
      </c>
      <c r="I4" s="118" t="s">
        <v>31</v>
      </c>
      <c r="J4" s="118" t="s">
        <v>34</v>
      </c>
      <c r="K4" s="118" t="s">
        <v>35</v>
      </c>
      <c r="L4" s="118" t="s">
        <v>37</v>
      </c>
      <c r="M4" s="119" t="s">
        <v>64</v>
      </c>
      <c r="N4" s="119" t="s">
        <v>68</v>
      </c>
      <c r="O4" s="119" t="s">
        <v>72</v>
      </c>
      <c r="P4" s="120" t="s">
        <v>73</v>
      </c>
      <c r="Q4" s="119" t="s">
        <v>226</v>
      </c>
      <c r="R4" s="119" t="s">
        <v>119</v>
      </c>
      <c r="S4" s="119" t="s">
        <v>120</v>
      </c>
      <c r="T4" s="120" t="s">
        <v>121</v>
      </c>
    </row>
    <row r="5" spans="1:20" ht="29.25" customHeight="1" thickBot="1">
      <c r="A5" s="121" t="s">
        <v>145</v>
      </c>
      <c r="B5" s="122">
        <v>350</v>
      </c>
      <c r="C5" s="123">
        <v>407.6</v>
      </c>
      <c r="D5" s="123">
        <v>455.2</v>
      </c>
      <c r="E5" s="123">
        <v>530.2</v>
      </c>
      <c r="F5" s="123">
        <v>423</v>
      </c>
      <c r="G5" s="123">
        <v>322</v>
      </c>
      <c r="H5" s="123">
        <v>200</v>
      </c>
      <c r="I5" s="123">
        <v>228</v>
      </c>
      <c r="J5" s="123">
        <v>371</v>
      </c>
      <c r="K5" s="123">
        <v>337.4</v>
      </c>
      <c r="L5" s="124">
        <v>205.2</v>
      </c>
      <c r="M5" s="125">
        <v>520</v>
      </c>
      <c r="N5" s="125">
        <v>410</v>
      </c>
      <c r="O5" s="125">
        <v>202.2</v>
      </c>
      <c r="P5" s="125">
        <v>371.2</v>
      </c>
      <c r="Q5" s="126">
        <f aca="true" t="shared" si="0" ref="Q5:Q39">SUM(C5:P5)</f>
        <v>4983</v>
      </c>
      <c r="R5" s="127">
        <f aca="true" t="shared" si="1" ref="R5:R39">AVERAGE(C5:P5)</f>
        <v>355.92857142857144</v>
      </c>
      <c r="S5" s="128">
        <f aca="true" t="shared" si="2" ref="S5:S35">R5*100/B5</f>
        <v>101.69387755102042</v>
      </c>
      <c r="T5" s="129">
        <f aca="true" t="shared" si="3" ref="T5:T34">R5-B5</f>
        <v>5.928571428571445</v>
      </c>
    </row>
    <row r="6" spans="1:20" ht="30.75" thickBot="1">
      <c r="A6" s="130" t="s">
        <v>146</v>
      </c>
      <c r="B6" s="131">
        <v>180</v>
      </c>
      <c r="C6" s="36">
        <v>200</v>
      </c>
      <c r="D6" s="36">
        <v>200</v>
      </c>
      <c r="E6" s="36">
        <v>200</v>
      </c>
      <c r="F6" s="36">
        <v>200</v>
      </c>
      <c r="G6" s="36">
        <v>200</v>
      </c>
      <c r="H6" s="36">
        <v>200</v>
      </c>
      <c r="I6" s="36">
        <v>200</v>
      </c>
      <c r="J6" s="36">
        <v>200</v>
      </c>
      <c r="K6" s="36">
        <v>200</v>
      </c>
      <c r="L6" s="132">
        <v>215</v>
      </c>
      <c r="M6" s="36">
        <v>200</v>
      </c>
      <c r="N6" s="36">
        <v>0</v>
      </c>
      <c r="O6" s="36">
        <v>200</v>
      </c>
      <c r="P6" s="36">
        <v>200</v>
      </c>
      <c r="Q6" s="126">
        <f t="shared" si="0"/>
        <v>2615</v>
      </c>
      <c r="R6" s="127">
        <f t="shared" si="1"/>
        <v>186.78571428571428</v>
      </c>
      <c r="S6" s="128">
        <f t="shared" si="2"/>
        <v>103.76984126984127</v>
      </c>
      <c r="T6" s="129">
        <f t="shared" si="3"/>
        <v>6.785714285714278</v>
      </c>
    </row>
    <row r="7" spans="1:20" ht="30.75" thickBot="1">
      <c r="A7" s="130" t="s">
        <v>147</v>
      </c>
      <c r="B7" s="131">
        <v>60</v>
      </c>
      <c r="C7" s="36">
        <v>0</v>
      </c>
      <c r="D7" s="36">
        <v>110.4</v>
      </c>
      <c r="E7" s="36">
        <v>96</v>
      </c>
      <c r="F7" s="36">
        <v>0</v>
      </c>
      <c r="G7" s="36">
        <v>95.1</v>
      </c>
      <c r="H7" s="36">
        <v>0</v>
      </c>
      <c r="I7" s="36">
        <v>144</v>
      </c>
      <c r="J7" s="36">
        <v>120</v>
      </c>
      <c r="K7" s="36">
        <v>175</v>
      </c>
      <c r="L7" s="132">
        <v>0</v>
      </c>
      <c r="M7" s="36">
        <v>112.5</v>
      </c>
      <c r="N7" s="36">
        <v>0</v>
      </c>
      <c r="O7" s="36">
        <v>0</v>
      </c>
      <c r="P7" s="36">
        <v>0</v>
      </c>
      <c r="Q7" s="126">
        <f t="shared" si="0"/>
        <v>853</v>
      </c>
      <c r="R7" s="127">
        <f t="shared" si="1"/>
        <v>60.92857142857143</v>
      </c>
      <c r="S7" s="128">
        <f t="shared" si="2"/>
        <v>101.54761904761905</v>
      </c>
      <c r="T7" s="129">
        <f t="shared" si="3"/>
        <v>0.9285714285714306</v>
      </c>
    </row>
    <row r="8" spans="1:20" ht="15.75" thickBot="1">
      <c r="A8" s="130" t="s">
        <v>122</v>
      </c>
      <c r="B8" s="131">
        <v>10</v>
      </c>
      <c r="C8" s="36">
        <v>0</v>
      </c>
      <c r="D8" s="36">
        <v>7.4</v>
      </c>
      <c r="E8" s="36">
        <v>5</v>
      </c>
      <c r="F8" s="36">
        <v>22.3</v>
      </c>
      <c r="G8" s="36">
        <v>12.5</v>
      </c>
      <c r="H8" s="36">
        <v>13</v>
      </c>
      <c r="I8" s="36">
        <v>19</v>
      </c>
      <c r="J8" s="36">
        <v>5</v>
      </c>
      <c r="K8" s="36">
        <v>15.6</v>
      </c>
      <c r="L8" s="132">
        <v>31.8</v>
      </c>
      <c r="M8" s="36">
        <v>3</v>
      </c>
      <c r="N8" s="36">
        <v>23.5</v>
      </c>
      <c r="O8" s="36">
        <v>5</v>
      </c>
      <c r="P8" s="36">
        <v>13</v>
      </c>
      <c r="Q8" s="126">
        <f t="shared" si="0"/>
        <v>176.1</v>
      </c>
      <c r="R8" s="127">
        <f t="shared" si="1"/>
        <v>12.578571428571427</v>
      </c>
      <c r="S8" s="128">
        <f t="shared" si="2"/>
        <v>125.78571428571426</v>
      </c>
      <c r="T8" s="129">
        <f t="shared" si="3"/>
        <v>2.5785714285714274</v>
      </c>
    </row>
    <row r="9" spans="1:20" ht="15.75" thickBot="1">
      <c r="A9" s="130" t="s">
        <v>123</v>
      </c>
      <c r="B9" s="131">
        <v>15</v>
      </c>
      <c r="C9" s="36">
        <v>22.6</v>
      </c>
      <c r="D9" s="36">
        <v>20</v>
      </c>
      <c r="E9" s="36">
        <v>0</v>
      </c>
      <c r="F9" s="36">
        <v>7</v>
      </c>
      <c r="G9" s="36">
        <v>10</v>
      </c>
      <c r="H9" s="36">
        <v>23</v>
      </c>
      <c r="I9" s="36">
        <v>0</v>
      </c>
      <c r="J9" s="36">
        <v>0</v>
      </c>
      <c r="K9" s="36">
        <v>0</v>
      </c>
      <c r="L9" s="132">
        <v>7.5</v>
      </c>
      <c r="M9" s="36">
        <v>20</v>
      </c>
      <c r="N9" s="36">
        <v>20</v>
      </c>
      <c r="O9" s="36">
        <v>7.5</v>
      </c>
      <c r="P9" s="36">
        <v>38</v>
      </c>
      <c r="Q9" s="126">
        <f t="shared" si="0"/>
        <v>175.6</v>
      </c>
      <c r="R9" s="127">
        <f t="shared" si="1"/>
        <v>12.542857142857143</v>
      </c>
      <c r="S9" s="128">
        <f t="shared" si="2"/>
        <v>83.61904761904762</v>
      </c>
      <c r="T9" s="129">
        <f t="shared" si="3"/>
        <v>-2.4571428571428573</v>
      </c>
    </row>
    <row r="10" spans="1:20" ht="15.75" thickBot="1">
      <c r="A10" s="130" t="s">
        <v>228</v>
      </c>
      <c r="B10" s="131">
        <v>78</v>
      </c>
      <c r="C10" s="36">
        <v>91</v>
      </c>
      <c r="D10" s="36">
        <v>76.3</v>
      </c>
      <c r="E10" s="36">
        <v>132</v>
      </c>
      <c r="F10" s="36">
        <v>87.4</v>
      </c>
      <c r="G10" s="36">
        <v>80</v>
      </c>
      <c r="H10" s="36">
        <v>37</v>
      </c>
      <c r="I10" s="36">
        <v>118.6</v>
      </c>
      <c r="J10" s="36">
        <v>161.8</v>
      </c>
      <c r="K10" s="36">
        <v>94.7</v>
      </c>
      <c r="L10" s="132">
        <v>22</v>
      </c>
      <c r="M10" s="36">
        <v>0</v>
      </c>
      <c r="N10" s="36">
        <v>32</v>
      </c>
      <c r="O10" s="36">
        <v>123.8</v>
      </c>
      <c r="P10" s="36">
        <v>130.5</v>
      </c>
      <c r="Q10" s="126">
        <f t="shared" si="0"/>
        <v>1187.1000000000001</v>
      </c>
      <c r="R10" s="127">
        <f t="shared" si="1"/>
        <v>84.79285714285716</v>
      </c>
      <c r="S10" s="128">
        <f t="shared" si="2"/>
        <v>108.70879120879123</v>
      </c>
      <c r="T10" s="129">
        <f t="shared" si="3"/>
        <v>6.792857142857159</v>
      </c>
    </row>
    <row r="11" spans="1:20" ht="15.75" thickBot="1">
      <c r="A11" s="130" t="s">
        <v>223</v>
      </c>
      <c r="B11" s="131">
        <v>40</v>
      </c>
      <c r="C11" s="36">
        <v>0</v>
      </c>
      <c r="D11" s="36">
        <v>0</v>
      </c>
      <c r="E11" s="36">
        <v>0</v>
      </c>
      <c r="F11" s="36">
        <v>110</v>
      </c>
      <c r="G11" s="36">
        <v>0</v>
      </c>
      <c r="H11" s="36">
        <v>125</v>
      </c>
      <c r="I11" s="36">
        <v>0</v>
      </c>
      <c r="J11" s="36">
        <v>0</v>
      </c>
      <c r="K11" s="36">
        <v>0</v>
      </c>
      <c r="L11" s="132">
        <v>0</v>
      </c>
      <c r="M11" s="36">
        <v>0</v>
      </c>
      <c r="N11" s="36">
        <v>126</v>
      </c>
      <c r="O11" s="36">
        <v>110</v>
      </c>
      <c r="P11" s="36">
        <v>0</v>
      </c>
      <c r="Q11" s="126">
        <f t="shared" si="0"/>
        <v>471</v>
      </c>
      <c r="R11" s="127">
        <f t="shared" si="1"/>
        <v>33.642857142857146</v>
      </c>
      <c r="S11" s="128">
        <f t="shared" si="2"/>
        <v>84.10714285714286</v>
      </c>
      <c r="T11" s="129">
        <f t="shared" si="3"/>
        <v>-6.357142857142854</v>
      </c>
    </row>
    <row r="12" spans="1:20" ht="30.75" thickBot="1">
      <c r="A12" s="130" t="s">
        <v>229</v>
      </c>
      <c r="B12" s="131">
        <v>53</v>
      </c>
      <c r="C12" s="36">
        <v>0</v>
      </c>
      <c r="D12" s="74">
        <v>165.6</v>
      </c>
      <c r="E12" s="74">
        <v>86.3</v>
      </c>
      <c r="F12" s="74">
        <v>0</v>
      </c>
      <c r="G12" s="74">
        <v>0</v>
      </c>
      <c r="H12" s="74">
        <v>130.1</v>
      </c>
      <c r="I12" s="74">
        <v>0</v>
      </c>
      <c r="J12" s="74">
        <v>0</v>
      </c>
      <c r="K12" s="74">
        <v>0</v>
      </c>
      <c r="L12" s="161">
        <v>92</v>
      </c>
      <c r="M12" s="74">
        <v>182.8</v>
      </c>
      <c r="N12" s="74">
        <v>110.4</v>
      </c>
      <c r="O12" s="74">
        <v>0</v>
      </c>
      <c r="P12" s="74">
        <v>0</v>
      </c>
      <c r="Q12" s="126">
        <f t="shared" si="0"/>
        <v>767.1999999999999</v>
      </c>
      <c r="R12" s="127">
        <f t="shared" si="1"/>
        <v>54.8</v>
      </c>
      <c r="S12" s="128">
        <f t="shared" si="2"/>
        <v>103.39622641509433</v>
      </c>
      <c r="T12" s="129">
        <f t="shared" si="3"/>
        <v>1.7999999999999972</v>
      </c>
    </row>
    <row r="13" spans="1:20" ht="30.75" thickBot="1">
      <c r="A13" s="130" t="s">
        <v>124</v>
      </c>
      <c r="B13" s="131">
        <v>77</v>
      </c>
      <c r="C13" s="74">
        <v>97.6</v>
      </c>
      <c r="D13" s="36">
        <v>0</v>
      </c>
      <c r="E13" s="74">
        <v>0</v>
      </c>
      <c r="F13" s="36">
        <v>124</v>
      </c>
      <c r="G13" s="74">
        <v>130</v>
      </c>
      <c r="H13" s="36">
        <v>0</v>
      </c>
      <c r="I13" s="36">
        <v>187.5</v>
      </c>
      <c r="J13" s="36">
        <v>40</v>
      </c>
      <c r="K13" s="36">
        <v>67</v>
      </c>
      <c r="L13" s="161">
        <v>93.8</v>
      </c>
      <c r="M13" s="36">
        <v>82.5</v>
      </c>
      <c r="N13" s="36">
        <v>0</v>
      </c>
      <c r="O13" s="74">
        <v>108.7</v>
      </c>
      <c r="P13" s="36">
        <v>90.5</v>
      </c>
      <c r="Q13" s="126">
        <f t="shared" si="0"/>
        <v>1021.6</v>
      </c>
      <c r="R13" s="127">
        <f t="shared" si="1"/>
        <v>72.97142857142858</v>
      </c>
      <c r="S13" s="128">
        <f t="shared" si="2"/>
        <v>94.76808905380335</v>
      </c>
      <c r="T13" s="129">
        <f t="shared" si="3"/>
        <v>-4.028571428571425</v>
      </c>
    </row>
    <row r="14" spans="1:20" ht="15.75" thickBot="1">
      <c r="A14" s="130" t="s">
        <v>224</v>
      </c>
      <c r="B14" s="131">
        <v>40</v>
      </c>
      <c r="C14" s="36">
        <v>180.7</v>
      </c>
      <c r="D14" s="36">
        <v>14.8</v>
      </c>
      <c r="E14" s="36">
        <v>16</v>
      </c>
      <c r="F14" s="36">
        <v>24</v>
      </c>
      <c r="G14" s="36">
        <v>34.5</v>
      </c>
      <c r="H14" s="36">
        <v>29.7</v>
      </c>
      <c r="I14" s="36">
        <v>24.5</v>
      </c>
      <c r="J14" s="36">
        <v>56.6</v>
      </c>
      <c r="K14" s="36">
        <v>40.2</v>
      </c>
      <c r="L14" s="36">
        <v>112</v>
      </c>
      <c r="M14" s="36">
        <v>13.8</v>
      </c>
      <c r="N14" s="36">
        <v>4.8</v>
      </c>
      <c r="O14" s="36">
        <v>125.2</v>
      </c>
      <c r="P14" s="36">
        <v>35</v>
      </c>
      <c r="Q14" s="126">
        <f t="shared" si="0"/>
        <v>711.8</v>
      </c>
      <c r="R14" s="127">
        <f t="shared" si="1"/>
        <v>50.84285714285714</v>
      </c>
      <c r="S14" s="128">
        <f t="shared" si="2"/>
        <v>127.10714285714285</v>
      </c>
      <c r="T14" s="129">
        <f t="shared" si="3"/>
        <v>10.842857142857142</v>
      </c>
    </row>
    <row r="15" spans="1:20" ht="15.75" thickBot="1">
      <c r="A15" s="130" t="s">
        <v>125</v>
      </c>
      <c r="B15" s="131">
        <v>187</v>
      </c>
      <c r="C15" s="36">
        <v>156.3</v>
      </c>
      <c r="D15" s="36">
        <v>187.8</v>
      </c>
      <c r="E15" s="36">
        <v>181.3</v>
      </c>
      <c r="F15" s="36">
        <v>274.6</v>
      </c>
      <c r="G15" s="36">
        <v>68.9</v>
      </c>
      <c r="H15" s="36">
        <v>25</v>
      </c>
      <c r="I15" s="36">
        <v>187.9</v>
      </c>
      <c r="J15" s="36">
        <v>291.2</v>
      </c>
      <c r="K15" s="36">
        <v>252.3</v>
      </c>
      <c r="L15" s="132">
        <v>348.8</v>
      </c>
      <c r="M15" s="36">
        <v>120</v>
      </c>
      <c r="N15" s="36">
        <v>140.2</v>
      </c>
      <c r="O15" s="36">
        <v>221.1</v>
      </c>
      <c r="P15" s="36">
        <v>160</v>
      </c>
      <c r="Q15" s="126">
        <f t="shared" si="0"/>
        <v>2615.4</v>
      </c>
      <c r="R15" s="127">
        <f t="shared" si="1"/>
        <v>186.81428571428572</v>
      </c>
      <c r="S15" s="128">
        <f t="shared" si="2"/>
        <v>99.90068754774637</v>
      </c>
      <c r="T15" s="129">
        <f t="shared" si="3"/>
        <v>-0.18571428571428328</v>
      </c>
    </row>
    <row r="16" spans="1:20" ht="15.75" thickBot="1">
      <c r="A16" s="130" t="s">
        <v>126</v>
      </c>
      <c r="B16" s="131">
        <v>320</v>
      </c>
      <c r="C16" s="36">
        <v>258.5</v>
      </c>
      <c r="D16" s="36">
        <v>469.2</v>
      </c>
      <c r="E16" s="36">
        <v>480.1</v>
      </c>
      <c r="F16" s="36">
        <v>357.6</v>
      </c>
      <c r="G16" s="36">
        <v>355</v>
      </c>
      <c r="H16" s="36">
        <v>358.2</v>
      </c>
      <c r="I16" s="36">
        <v>382.2</v>
      </c>
      <c r="J16" s="36">
        <v>166.5</v>
      </c>
      <c r="K16" s="36">
        <v>354.4</v>
      </c>
      <c r="L16" s="132">
        <v>349.7</v>
      </c>
      <c r="M16" s="36">
        <v>162.8</v>
      </c>
      <c r="N16" s="36">
        <v>265.4</v>
      </c>
      <c r="O16" s="36">
        <v>429.1</v>
      </c>
      <c r="P16" s="36">
        <v>298.8</v>
      </c>
      <c r="Q16" s="126">
        <f t="shared" si="0"/>
        <v>4687.5</v>
      </c>
      <c r="R16" s="127">
        <f t="shared" si="1"/>
        <v>334.82142857142856</v>
      </c>
      <c r="S16" s="128">
        <f t="shared" si="2"/>
        <v>104.63169642857142</v>
      </c>
      <c r="T16" s="129">
        <f t="shared" si="3"/>
        <v>14.821428571428555</v>
      </c>
    </row>
    <row r="17" spans="1:20" ht="15.75" customHeight="1" thickBot="1">
      <c r="A17" s="130" t="s">
        <v>127</v>
      </c>
      <c r="B17" s="131">
        <v>185</v>
      </c>
      <c r="C17" s="36">
        <v>353.8</v>
      </c>
      <c r="D17" s="36">
        <v>270</v>
      </c>
      <c r="E17" s="36">
        <v>235</v>
      </c>
      <c r="F17" s="36">
        <v>50.4</v>
      </c>
      <c r="G17" s="36">
        <v>235</v>
      </c>
      <c r="H17" s="36">
        <v>230</v>
      </c>
      <c r="I17" s="36">
        <v>235</v>
      </c>
      <c r="J17" s="36">
        <v>200</v>
      </c>
      <c r="K17" s="36">
        <v>287.5</v>
      </c>
      <c r="L17" s="132">
        <v>80</v>
      </c>
      <c r="M17" s="36">
        <v>225</v>
      </c>
      <c r="N17" s="36">
        <v>370</v>
      </c>
      <c r="O17" s="36">
        <v>290</v>
      </c>
      <c r="P17" s="36">
        <v>110</v>
      </c>
      <c r="Q17" s="126">
        <f t="shared" si="0"/>
        <v>3171.7</v>
      </c>
      <c r="R17" s="127">
        <f t="shared" si="1"/>
        <v>226.54999999999998</v>
      </c>
      <c r="S17" s="128">
        <f t="shared" si="2"/>
        <v>122.45945945945945</v>
      </c>
      <c r="T17" s="129">
        <f t="shared" si="3"/>
        <v>41.54999999999998</v>
      </c>
    </row>
    <row r="18" spans="1:20" ht="15.75" customHeight="1" thickBot="1">
      <c r="A18" s="130" t="s">
        <v>230</v>
      </c>
      <c r="B18" s="131">
        <v>20</v>
      </c>
      <c r="C18" s="36">
        <v>15</v>
      </c>
      <c r="D18" s="36">
        <v>5</v>
      </c>
      <c r="E18" s="36">
        <v>0</v>
      </c>
      <c r="F18" s="36">
        <v>37.4</v>
      </c>
      <c r="G18" s="36">
        <v>0</v>
      </c>
      <c r="H18" s="36">
        <v>20</v>
      </c>
      <c r="I18" s="36">
        <v>15</v>
      </c>
      <c r="J18" s="36">
        <v>20</v>
      </c>
      <c r="K18" s="36">
        <v>40</v>
      </c>
      <c r="L18" s="132">
        <v>35.4</v>
      </c>
      <c r="M18" s="36">
        <v>23</v>
      </c>
      <c r="N18" s="36">
        <v>26.7</v>
      </c>
      <c r="O18" s="36">
        <v>15</v>
      </c>
      <c r="P18" s="36">
        <v>5</v>
      </c>
      <c r="Q18" s="126">
        <f t="shared" si="0"/>
        <v>257.5</v>
      </c>
      <c r="R18" s="127">
        <f t="shared" si="1"/>
        <v>18.392857142857142</v>
      </c>
      <c r="S18" s="128">
        <f t="shared" si="2"/>
        <v>91.96428571428571</v>
      </c>
      <c r="T18" s="129">
        <f t="shared" si="3"/>
        <v>-1.6071428571428577</v>
      </c>
    </row>
    <row r="19" spans="1:20" ht="20.25" customHeight="1" thickBot="1">
      <c r="A19" s="130" t="s">
        <v>143</v>
      </c>
      <c r="B19" s="131">
        <v>200</v>
      </c>
      <c r="C19" s="36">
        <v>0</v>
      </c>
      <c r="D19" s="36">
        <v>200</v>
      </c>
      <c r="E19" s="36">
        <v>200</v>
      </c>
      <c r="F19" s="36">
        <v>400</v>
      </c>
      <c r="G19" s="36">
        <v>200</v>
      </c>
      <c r="H19" s="36">
        <v>200</v>
      </c>
      <c r="I19" s="36">
        <v>200</v>
      </c>
      <c r="J19" s="36">
        <v>200</v>
      </c>
      <c r="K19" s="36">
        <v>200</v>
      </c>
      <c r="L19" s="132">
        <v>200</v>
      </c>
      <c r="M19" s="36">
        <v>200</v>
      </c>
      <c r="N19" s="36">
        <v>0</v>
      </c>
      <c r="O19" s="36">
        <v>200</v>
      </c>
      <c r="P19" s="36">
        <v>400</v>
      </c>
      <c r="Q19" s="126">
        <f t="shared" si="0"/>
        <v>2800</v>
      </c>
      <c r="R19" s="127">
        <f t="shared" si="1"/>
        <v>200</v>
      </c>
      <c r="S19" s="128">
        <f t="shared" si="2"/>
        <v>100</v>
      </c>
      <c r="T19" s="129">
        <f t="shared" si="3"/>
        <v>0</v>
      </c>
    </row>
    <row r="20" spans="1:20" ht="15.75" customHeight="1" thickBot="1">
      <c r="A20" s="130" t="s">
        <v>39</v>
      </c>
      <c r="B20" s="131">
        <v>120</v>
      </c>
      <c r="C20" s="36">
        <v>120</v>
      </c>
      <c r="D20" s="36">
        <v>120</v>
      </c>
      <c r="E20" s="36">
        <v>120</v>
      </c>
      <c r="F20" s="36">
        <v>120</v>
      </c>
      <c r="G20" s="36">
        <v>120</v>
      </c>
      <c r="H20" s="36">
        <v>120</v>
      </c>
      <c r="I20" s="36">
        <v>120</v>
      </c>
      <c r="J20" s="36">
        <v>120</v>
      </c>
      <c r="K20" s="36">
        <v>120</v>
      </c>
      <c r="L20" s="132">
        <v>120</v>
      </c>
      <c r="M20" s="36">
        <v>120</v>
      </c>
      <c r="N20" s="36">
        <v>120</v>
      </c>
      <c r="O20" s="36">
        <v>120</v>
      </c>
      <c r="P20" s="36">
        <v>120</v>
      </c>
      <c r="Q20" s="126">
        <f t="shared" si="0"/>
        <v>1680</v>
      </c>
      <c r="R20" s="127">
        <f t="shared" si="1"/>
        <v>120</v>
      </c>
      <c r="S20" s="128">
        <f t="shared" si="2"/>
        <v>100</v>
      </c>
      <c r="T20" s="129">
        <f t="shared" si="3"/>
        <v>0</v>
      </c>
    </row>
    <row r="21" spans="1:20" ht="15.75" thickBot="1">
      <c r="A21" s="130" t="s">
        <v>231</v>
      </c>
      <c r="B21" s="131">
        <v>200</v>
      </c>
      <c r="C21" s="36">
        <v>185</v>
      </c>
      <c r="D21" s="36">
        <v>195</v>
      </c>
      <c r="E21" s="36">
        <v>197.5</v>
      </c>
      <c r="F21" s="36">
        <v>190</v>
      </c>
      <c r="G21" s="36">
        <v>210</v>
      </c>
      <c r="H21" s="36">
        <v>190</v>
      </c>
      <c r="I21" s="36">
        <v>190</v>
      </c>
      <c r="J21" s="36">
        <v>180</v>
      </c>
      <c r="K21" s="36">
        <v>187.1</v>
      </c>
      <c r="L21" s="132">
        <v>200</v>
      </c>
      <c r="M21" s="36">
        <v>210</v>
      </c>
      <c r="N21" s="36">
        <v>195</v>
      </c>
      <c r="O21" s="36">
        <v>236.5</v>
      </c>
      <c r="P21" s="36">
        <v>212</v>
      </c>
      <c r="Q21" s="126">
        <f t="shared" si="0"/>
        <v>2778.1</v>
      </c>
      <c r="R21" s="133">
        <f t="shared" si="1"/>
        <v>198.43571428571428</v>
      </c>
      <c r="S21" s="128">
        <f t="shared" si="2"/>
        <v>99.21785714285714</v>
      </c>
      <c r="T21" s="129">
        <f t="shared" si="3"/>
        <v>-1.5642857142857167</v>
      </c>
    </row>
    <row r="22" spans="1:20" ht="15.75" customHeight="1" thickBot="1">
      <c r="A22" s="130" t="s">
        <v>232</v>
      </c>
      <c r="B22" s="131">
        <v>50</v>
      </c>
      <c r="C22" s="36">
        <v>20</v>
      </c>
      <c r="D22" s="36">
        <v>57.8</v>
      </c>
      <c r="E22" s="36">
        <v>84</v>
      </c>
      <c r="F22" s="36">
        <v>25.6</v>
      </c>
      <c r="G22" s="36">
        <v>82</v>
      </c>
      <c r="H22" s="36">
        <v>76.8</v>
      </c>
      <c r="I22" s="36">
        <v>18.8</v>
      </c>
      <c r="J22" s="36">
        <v>45</v>
      </c>
      <c r="K22" s="36">
        <v>16.3</v>
      </c>
      <c r="L22" s="132">
        <v>85.9</v>
      </c>
      <c r="M22" s="36">
        <v>44.5</v>
      </c>
      <c r="N22" s="36">
        <v>136.4</v>
      </c>
      <c r="O22" s="36">
        <v>0</v>
      </c>
      <c r="P22" s="36">
        <v>45</v>
      </c>
      <c r="Q22" s="126">
        <f t="shared" si="0"/>
        <v>738.1</v>
      </c>
      <c r="R22" s="127">
        <f t="shared" si="1"/>
        <v>52.721428571428575</v>
      </c>
      <c r="S22" s="128">
        <f t="shared" si="2"/>
        <v>105.44285714285715</v>
      </c>
      <c r="T22" s="129">
        <f t="shared" si="3"/>
        <v>2.721428571428575</v>
      </c>
    </row>
    <row r="23" spans="1:20" ht="15.75" customHeight="1" thickBot="1">
      <c r="A23" s="130" t="s">
        <v>128</v>
      </c>
      <c r="B23" s="131">
        <v>20</v>
      </c>
      <c r="C23" s="36">
        <v>61.2</v>
      </c>
      <c r="D23" s="36">
        <v>0</v>
      </c>
      <c r="E23" s="36">
        <v>0</v>
      </c>
      <c r="F23" s="36">
        <v>0</v>
      </c>
      <c r="G23" s="36">
        <v>75</v>
      </c>
      <c r="H23" s="36">
        <v>0</v>
      </c>
      <c r="I23" s="36">
        <v>0</v>
      </c>
      <c r="J23" s="36">
        <v>59</v>
      </c>
      <c r="K23" s="36">
        <v>15</v>
      </c>
      <c r="L23" s="132">
        <v>0</v>
      </c>
      <c r="M23" s="36">
        <v>61.2</v>
      </c>
      <c r="N23" s="36">
        <v>0</v>
      </c>
      <c r="O23" s="36">
        <v>48.8</v>
      </c>
      <c r="P23" s="36">
        <v>0</v>
      </c>
      <c r="Q23" s="126">
        <f t="shared" si="0"/>
        <v>320.2</v>
      </c>
      <c r="R23" s="127">
        <f t="shared" si="1"/>
        <v>22.87142857142857</v>
      </c>
      <c r="S23" s="128">
        <f t="shared" si="2"/>
        <v>114.35714285714285</v>
      </c>
      <c r="T23" s="129">
        <f t="shared" si="3"/>
        <v>2.87142857142857</v>
      </c>
    </row>
    <row r="24" spans="1:20" ht="15.75" customHeight="1" thickBot="1">
      <c r="A24" s="130" t="s">
        <v>129</v>
      </c>
      <c r="B24" s="131">
        <v>20</v>
      </c>
      <c r="C24" s="36">
        <v>38.9</v>
      </c>
      <c r="D24" s="36">
        <v>7.2</v>
      </c>
      <c r="E24" s="36">
        <v>2.8</v>
      </c>
      <c r="F24" s="36">
        <v>31.5</v>
      </c>
      <c r="G24" s="36">
        <v>15.5</v>
      </c>
      <c r="H24" s="36">
        <v>40.5</v>
      </c>
      <c r="I24" s="36">
        <v>28.2</v>
      </c>
      <c r="J24" s="36">
        <v>19.5</v>
      </c>
      <c r="K24" s="36">
        <v>51.8</v>
      </c>
      <c r="L24" s="132">
        <v>7.3</v>
      </c>
      <c r="M24" s="36">
        <v>6.3</v>
      </c>
      <c r="N24" s="36">
        <v>37.6</v>
      </c>
      <c r="O24" s="36">
        <v>3.2</v>
      </c>
      <c r="P24" s="36">
        <v>41.4</v>
      </c>
      <c r="Q24" s="126">
        <f t="shared" si="0"/>
        <v>331.7</v>
      </c>
      <c r="R24" s="127">
        <f t="shared" si="1"/>
        <v>23.692857142857143</v>
      </c>
      <c r="S24" s="128">
        <f t="shared" si="2"/>
        <v>118.46428571428571</v>
      </c>
      <c r="T24" s="129">
        <f t="shared" si="3"/>
        <v>3.692857142857143</v>
      </c>
    </row>
    <row r="25" spans="1:20" ht="15.75" customHeight="1" thickBot="1">
      <c r="A25" s="130" t="s">
        <v>144</v>
      </c>
      <c r="B25" s="131">
        <v>35</v>
      </c>
      <c r="C25" s="36">
        <v>43.3</v>
      </c>
      <c r="D25" s="36">
        <v>17.5</v>
      </c>
      <c r="E25" s="36">
        <v>10</v>
      </c>
      <c r="F25" s="36">
        <v>27.3</v>
      </c>
      <c r="G25" s="36">
        <v>24.6</v>
      </c>
      <c r="H25" s="36">
        <v>47.6</v>
      </c>
      <c r="I25" s="36">
        <v>58.4</v>
      </c>
      <c r="J25" s="36">
        <v>64</v>
      </c>
      <c r="K25" s="36">
        <v>30</v>
      </c>
      <c r="L25" s="132">
        <v>12.6</v>
      </c>
      <c r="M25" s="36">
        <v>15.3</v>
      </c>
      <c r="N25" s="36">
        <v>51.4</v>
      </c>
      <c r="O25" s="36">
        <v>42.6</v>
      </c>
      <c r="P25" s="36">
        <v>48.5</v>
      </c>
      <c r="Q25" s="126">
        <f t="shared" si="0"/>
        <v>493.1</v>
      </c>
      <c r="R25" s="127">
        <f t="shared" si="1"/>
        <v>35.221428571428575</v>
      </c>
      <c r="S25" s="128">
        <f t="shared" si="2"/>
        <v>100.6326530612245</v>
      </c>
      <c r="T25" s="129">
        <f t="shared" si="3"/>
        <v>0.22142857142857508</v>
      </c>
    </row>
    <row r="26" spans="1:20" ht="15.75" customHeight="1" thickBot="1">
      <c r="A26" s="130" t="s">
        <v>130</v>
      </c>
      <c r="B26" s="131">
        <v>18</v>
      </c>
      <c r="C26" s="36">
        <v>11.3</v>
      </c>
      <c r="D26" s="36">
        <v>39.4</v>
      </c>
      <c r="E26" s="36">
        <v>39.6</v>
      </c>
      <c r="F26" s="36">
        <v>22</v>
      </c>
      <c r="G26" s="36">
        <v>18.6</v>
      </c>
      <c r="H26" s="36">
        <v>16.5</v>
      </c>
      <c r="I26" s="36">
        <v>6.5</v>
      </c>
      <c r="J26" s="36">
        <v>18.8</v>
      </c>
      <c r="K26" s="36">
        <v>33.8</v>
      </c>
      <c r="L26" s="132">
        <v>25.9</v>
      </c>
      <c r="M26" s="36">
        <v>9.5</v>
      </c>
      <c r="N26" s="36">
        <v>11.4</v>
      </c>
      <c r="O26" s="36">
        <v>55.2</v>
      </c>
      <c r="P26" s="36">
        <v>12.3</v>
      </c>
      <c r="Q26" s="126">
        <f t="shared" si="0"/>
        <v>320.8</v>
      </c>
      <c r="R26" s="127">
        <f t="shared" si="1"/>
        <v>22.914285714285715</v>
      </c>
      <c r="S26" s="128">
        <f t="shared" si="2"/>
        <v>127.3015873015873</v>
      </c>
      <c r="T26" s="129">
        <f t="shared" si="3"/>
        <v>4.914285714285715</v>
      </c>
    </row>
    <row r="27" spans="1:20" ht="15.75" customHeight="1" thickBot="1">
      <c r="A27" s="130" t="s">
        <v>131</v>
      </c>
      <c r="B27" s="131">
        <v>15</v>
      </c>
      <c r="C27" s="36">
        <v>0</v>
      </c>
      <c r="D27" s="36">
        <v>30</v>
      </c>
      <c r="E27" s="36">
        <v>30</v>
      </c>
      <c r="F27" s="36">
        <v>30</v>
      </c>
      <c r="G27" s="36">
        <v>0</v>
      </c>
      <c r="H27" s="36">
        <v>50</v>
      </c>
      <c r="I27" s="36">
        <v>0</v>
      </c>
      <c r="J27" s="36">
        <v>0</v>
      </c>
      <c r="K27" s="36">
        <v>30</v>
      </c>
      <c r="L27" s="132">
        <v>30</v>
      </c>
      <c r="M27" s="36">
        <v>0</v>
      </c>
      <c r="N27" s="36">
        <v>20</v>
      </c>
      <c r="O27" s="36">
        <v>0</v>
      </c>
      <c r="P27" s="36">
        <v>20</v>
      </c>
      <c r="Q27" s="126">
        <f t="shared" si="0"/>
        <v>240</v>
      </c>
      <c r="R27" s="127">
        <f t="shared" si="1"/>
        <v>17.142857142857142</v>
      </c>
      <c r="S27" s="128">
        <f t="shared" si="2"/>
        <v>114.28571428571428</v>
      </c>
      <c r="T27" s="129">
        <f t="shared" si="3"/>
        <v>2.1428571428571423</v>
      </c>
    </row>
    <row r="28" spans="1:20" ht="15.75" customHeight="1" thickBot="1">
      <c r="A28" s="134" t="s">
        <v>132</v>
      </c>
      <c r="B28" s="135">
        <v>2</v>
      </c>
      <c r="C28" s="125">
        <v>0</v>
      </c>
      <c r="D28" s="125">
        <v>0.4</v>
      </c>
      <c r="E28" s="125">
        <v>0</v>
      </c>
      <c r="F28" s="125">
        <v>0.4</v>
      </c>
      <c r="G28" s="125">
        <v>0.8</v>
      </c>
      <c r="H28" s="125">
        <v>0.4</v>
      </c>
      <c r="I28" s="125">
        <v>0</v>
      </c>
      <c r="J28" s="125">
        <v>0.4</v>
      </c>
      <c r="K28" s="125">
        <v>0</v>
      </c>
      <c r="L28" s="136">
        <v>0.4</v>
      </c>
      <c r="M28" s="36">
        <v>0.4</v>
      </c>
      <c r="N28" s="36">
        <v>0.4</v>
      </c>
      <c r="O28" s="36">
        <v>0</v>
      </c>
      <c r="P28" s="36">
        <v>0.4</v>
      </c>
      <c r="Q28" s="126">
        <f t="shared" si="0"/>
        <v>3.9999999999999996</v>
      </c>
      <c r="R28" s="127">
        <f t="shared" si="1"/>
        <v>0.2857142857142857</v>
      </c>
      <c r="S28" s="128">
        <f t="shared" si="2"/>
        <v>14.285714285714285</v>
      </c>
      <c r="T28" s="129">
        <f t="shared" si="3"/>
        <v>-1.7142857142857144</v>
      </c>
    </row>
    <row r="29" spans="1:20" ht="15.75" thickBot="1">
      <c r="A29" s="130" t="s">
        <v>133</v>
      </c>
      <c r="B29" s="131">
        <v>1.2</v>
      </c>
      <c r="C29" s="36">
        <v>0</v>
      </c>
      <c r="D29" s="36">
        <v>0</v>
      </c>
      <c r="E29" s="36">
        <v>4</v>
      </c>
      <c r="F29" s="36">
        <v>0</v>
      </c>
      <c r="G29" s="36">
        <v>0</v>
      </c>
      <c r="H29" s="36">
        <v>4</v>
      </c>
      <c r="I29" s="36">
        <v>0</v>
      </c>
      <c r="J29" s="36">
        <v>0</v>
      </c>
      <c r="K29" s="36">
        <v>4</v>
      </c>
      <c r="L29" s="132">
        <v>0</v>
      </c>
      <c r="M29" s="36">
        <v>0</v>
      </c>
      <c r="N29" s="36">
        <v>0</v>
      </c>
      <c r="O29" s="36">
        <v>0</v>
      </c>
      <c r="P29" s="36">
        <v>4</v>
      </c>
      <c r="Q29" s="126">
        <f t="shared" si="0"/>
        <v>16</v>
      </c>
      <c r="R29" s="127">
        <f t="shared" si="1"/>
        <v>1.1428571428571428</v>
      </c>
      <c r="S29" s="128">
        <f t="shared" si="2"/>
        <v>95.23809523809524</v>
      </c>
      <c r="T29" s="129">
        <f t="shared" si="3"/>
        <v>-0.05714285714285716</v>
      </c>
    </row>
    <row r="30" spans="1:20" ht="15.75" thickBot="1">
      <c r="A30" s="130" t="s">
        <v>134</v>
      </c>
      <c r="B30" s="131">
        <v>2</v>
      </c>
      <c r="C30" s="36">
        <v>2</v>
      </c>
      <c r="D30" s="36">
        <v>0</v>
      </c>
      <c r="E30" s="36">
        <v>0</v>
      </c>
      <c r="F30" s="36">
        <v>2</v>
      </c>
      <c r="G30" s="36">
        <v>0</v>
      </c>
      <c r="H30" s="36">
        <v>0</v>
      </c>
      <c r="I30" s="36">
        <v>2</v>
      </c>
      <c r="J30" s="36">
        <v>0</v>
      </c>
      <c r="K30" s="36">
        <v>0</v>
      </c>
      <c r="L30" s="132">
        <v>2</v>
      </c>
      <c r="M30" s="36">
        <v>0</v>
      </c>
      <c r="N30" s="36">
        <v>2</v>
      </c>
      <c r="O30" s="36">
        <v>2</v>
      </c>
      <c r="P30" s="36">
        <v>0</v>
      </c>
      <c r="Q30" s="126">
        <f t="shared" si="0"/>
        <v>12</v>
      </c>
      <c r="R30" s="127">
        <f t="shared" si="1"/>
        <v>0.8571428571428571</v>
      </c>
      <c r="S30" s="128">
        <f t="shared" si="2"/>
        <v>42.857142857142854</v>
      </c>
      <c r="T30" s="129">
        <f t="shared" si="3"/>
        <v>-1.1428571428571428</v>
      </c>
    </row>
    <row r="31" spans="1:20" ht="15.75" customHeight="1" thickBot="1">
      <c r="A31" s="130" t="s">
        <v>135</v>
      </c>
      <c r="B31" s="131">
        <v>35</v>
      </c>
      <c r="C31" s="36">
        <v>35.7</v>
      </c>
      <c r="D31" s="36">
        <v>39.8</v>
      </c>
      <c r="E31" s="36">
        <v>37</v>
      </c>
      <c r="F31" s="36">
        <v>38.6</v>
      </c>
      <c r="G31" s="36">
        <v>38.8</v>
      </c>
      <c r="H31" s="36">
        <v>31.7</v>
      </c>
      <c r="I31" s="36">
        <v>36.7</v>
      </c>
      <c r="J31" s="36">
        <v>35</v>
      </c>
      <c r="K31" s="36">
        <v>45</v>
      </c>
      <c r="L31" s="132">
        <v>51</v>
      </c>
      <c r="M31" s="36">
        <v>35.5</v>
      </c>
      <c r="N31" s="36">
        <v>42</v>
      </c>
      <c r="O31" s="36">
        <v>25</v>
      </c>
      <c r="P31" s="36">
        <v>36.4</v>
      </c>
      <c r="Q31" s="126">
        <f t="shared" si="0"/>
        <v>528.1999999999999</v>
      </c>
      <c r="R31" s="127">
        <f t="shared" si="1"/>
        <v>37.72857142857142</v>
      </c>
      <c r="S31" s="128">
        <f t="shared" si="2"/>
        <v>107.79591836734691</v>
      </c>
      <c r="T31" s="129">
        <f t="shared" si="3"/>
        <v>2.7285714285714207</v>
      </c>
    </row>
    <row r="32" spans="1:20" ht="15.75" customHeight="1" thickBot="1">
      <c r="A32" s="130" t="s">
        <v>136</v>
      </c>
      <c r="B32" s="131">
        <v>0.3</v>
      </c>
      <c r="C32" s="36"/>
      <c r="D32" s="36">
        <v>0</v>
      </c>
      <c r="E32" s="36">
        <v>2</v>
      </c>
      <c r="F32" s="36">
        <v>1.4</v>
      </c>
      <c r="G32" s="36">
        <v>0</v>
      </c>
      <c r="H32" s="36">
        <v>0.3</v>
      </c>
      <c r="I32" s="36">
        <v>0.2</v>
      </c>
      <c r="J32" s="36">
        <v>0</v>
      </c>
      <c r="K32" s="36">
        <v>1.4</v>
      </c>
      <c r="L32" s="132">
        <v>0</v>
      </c>
      <c r="M32" s="36">
        <v>0</v>
      </c>
      <c r="N32" s="36">
        <v>1.1</v>
      </c>
      <c r="O32" s="36">
        <v>0</v>
      </c>
      <c r="P32" s="36">
        <v>0.25</v>
      </c>
      <c r="Q32" s="126">
        <f t="shared" si="0"/>
        <v>6.65</v>
      </c>
      <c r="R32" s="127">
        <f t="shared" si="1"/>
        <v>0.5115384615384616</v>
      </c>
      <c r="S32" s="128">
        <f t="shared" si="2"/>
        <v>170.51282051282055</v>
      </c>
      <c r="T32" s="129">
        <f t="shared" si="3"/>
        <v>0.21153846153846162</v>
      </c>
    </row>
    <row r="33" spans="1:20" ht="15.75" thickBot="1">
      <c r="A33" s="130" t="s">
        <v>137</v>
      </c>
      <c r="B33" s="131">
        <v>4</v>
      </c>
      <c r="C33" s="36">
        <v>0</v>
      </c>
      <c r="D33" s="36">
        <v>8</v>
      </c>
      <c r="E33" s="36">
        <v>0</v>
      </c>
      <c r="F33" s="36">
        <v>0</v>
      </c>
      <c r="G33" s="36">
        <v>8</v>
      </c>
      <c r="H33" s="36">
        <v>0</v>
      </c>
      <c r="I33" s="36">
        <v>0</v>
      </c>
      <c r="J33" s="36">
        <v>0</v>
      </c>
      <c r="K33" s="36">
        <v>0</v>
      </c>
      <c r="L33" s="132">
        <v>0</v>
      </c>
      <c r="M33" s="36">
        <v>2.4</v>
      </c>
      <c r="N33" s="36">
        <v>6</v>
      </c>
      <c r="O33" s="36">
        <v>0</v>
      </c>
      <c r="P33" s="36">
        <v>0</v>
      </c>
      <c r="Q33" s="126">
        <f t="shared" si="0"/>
        <v>24.4</v>
      </c>
      <c r="R33" s="127">
        <f t="shared" si="1"/>
        <v>1.7428571428571427</v>
      </c>
      <c r="S33" s="128">
        <f t="shared" si="2"/>
        <v>43.57142857142857</v>
      </c>
      <c r="T33" s="129">
        <f t="shared" si="3"/>
        <v>-2.257142857142857</v>
      </c>
    </row>
    <row r="34" spans="1:20" ht="15.75" customHeight="1" thickBot="1">
      <c r="A34" s="130" t="s">
        <v>263</v>
      </c>
      <c r="B34" s="131">
        <v>5</v>
      </c>
      <c r="C34" s="36">
        <v>4.3</v>
      </c>
      <c r="D34" s="36">
        <v>4.3</v>
      </c>
      <c r="E34" s="36">
        <v>5.3</v>
      </c>
      <c r="F34" s="36">
        <v>5.5</v>
      </c>
      <c r="G34" s="36">
        <v>5</v>
      </c>
      <c r="H34" s="36">
        <v>5.1</v>
      </c>
      <c r="I34" s="36">
        <v>5.2</v>
      </c>
      <c r="J34" s="36">
        <v>5.3</v>
      </c>
      <c r="K34" s="36">
        <v>4.8</v>
      </c>
      <c r="L34" s="132">
        <v>4.8</v>
      </c>
      <c r="M34" s="36">
        <v>5</v>
      </c>
      <c r="N34" s="36">
        <v>4.9</v>
      </c>
      <c r="O34" s="36">
        <v>5</v>
      </c>
      <c r="P34" s="36">
        <v>5.6</v>
      </c>
      <c r="Q34" s="126">
        <f t="shared" si="0"/>
        <v>70.1</v>
      </c>
      <c r="R34" s="127">
        <f t="shared" si="1"/>
        <v>5.007142857142857</v>
      </c>
      <c r="S34" s="128">
        <f t="shared" si="2"/>
        <v>100.14285714285714</v>
      </c>
      <c r="T34" s="129">
        <f t="shared" si="3"/>
        <v>0.0071428571428571175</v>
      </c>
    </row>
    <row r="35" spans="1:20" ht="15.75" customHeight="1" thickBot="1">
      <c r="A35" s="137" t="s">
        <v>138</v>
      </c>
      <c r="B35" s="138">
        <v>0</v>
      </c>
      <c r="C35" s="36"/>
      <c r="D35" s="36"/>
      <c r="E35" s="36"/>
      <c r="F35" s="36"/>
      <c r="G35" s="36"/>
      <c r="H35" s="36"/>
      <c r="I35" s="36"/>
      <c r="J35" s="36"/>
      <c r="K35" s="36"/>
      <c r="L35" s="139"/>
      <c r="M35" s="140"/>
      <c r="N35" s="140"/>
      <c r="O35" s="140"/>
      <c r="P35" s="140"/>
      <c r="Q35" s="126">
        <f t="shared" si="0"/>
        <v>0</v>
      </c>
      <c r="R35" s="127" t="e">
        <f t="shared" si="1"/>
        <v>#DIV/0!</v>
      </c>
      <c r="S35" s="128" t="e">
        <f t="shared" si="2"/>
        <v>#DIV/0!</v>
      </c>
      <c r="T35" s="129"/>
    </row>
    <row r="36" spans="1:20" ht="15.75" customHeight="1" thickBot="1">
      <c r="A36" s="137" t="s">
        <v>139</v>
      </c>
      <c r="B36" s="138"/>
      <c r="C36" s="36"/>
      <c r="D36" s="36"/>
      <c r="E36" s="36"/>
      <c r="F36" s="36"/>
      <c r="G36" s="36"/>
      <c r="H36" s="36"/>
      <c r="I36" s="36"/>
      <c r="J36" s="36"/>
      <c r="K36" s="36"/>
      <c r="L36" s="139"/>
      <c r="M36" s="140"/>
      <c r="N36" s="140"/>
      <c r="O36" s="140"/>
      <c r="P36" s="140"/>
      <c r="Q36" s="126">
        <f t="shared" si="0"/>
        <v>0</v>
      </c>
      <c r="R36" s="127" t="e">
        <f t="shared" si="1"/>
        <v>#DIV/0!</v>
      </c>
      <c r="S36" s="124"/>
      <c r="T36" s="123"/>
    </row>
    <row r="37" spans="1:20" ht="15.75" thickBot="1">
      <c r="A37" s="137" t="s">
        <v>140</v>
      </c>
      <c r="B37" s="138"/>
      <c r="C37" s="36"/>
      <c r="D37" s="36"/>
      <c r="E37" s="36"/>
      <c r="F37" s="36"/>
      <c r="G37" s="36"/>
      <c r="H37" s="36"/>
      <c r="I37" s="36"/>
      <c r="J37" s="36"/>
      <c r="K37" s="36"/>
      <c r="L37" s="139"/>
      <c r="M37" s="140"/>
      <c r="N37" s="140"/>
      <c r="O37" s="140"/>
      <c r="P37" s="140"/>
      <c r="Q37" s="126">
        <f t="shared" si="0"/>
        <v>0</v>
      </c>
      <c r="R37" s="127" t="e">
        <f t="shared" si="1"/>
        <v>#DIV/0!</v>
      </c>
      <c r="S37" s="124"/>
      <c r="T37" s="123"/>
    </row>
    <row r="38" spans="1:20" ht="15.75" thickBot="1">
      <c r="A38" s="137" t="s">
        <v>141</v>
      </c>
      <c r="B38" s="138"/>
      <c r="C38" s="36"/>
      <c r="D38" s="36"/>
      <c r="E38" s="36"/>
      <c r="F38" s="36"/>
      <c r="G38" s="36"/>
      <c r="H38" s="36"/>
      <c r="I38" s="36"/>
      <c r="J38" s="36"/>
      <c r="K38" s="36"/>
      <c r="L38" s="139"/>
      <c r="M38" s="140"/>
      <c r="N38" s="140"/>
      <c r="O38" s="140"/>
      <c r="P38" s="140"/>
      <c r="Q38" s="126">
        <f t="shared" si="0"/>
        <v>0</v>
      </c>
      <c r="R38" s="127" t="e">
        <f t="shared" si="1"/>
        <v>#DIV/0!</v>
      </c>
      <c r="S38" s="141"/>
      <c r="T38" s="142"/>
    </row>
    <row r="39" spans="1:20" ht="15.75" thickBot="1">
      <c r="A39" s="137" t="s">
        <v>210</v>
      </c>
      <c r="B39" s="138"/>
      <c r="C39" s="36"/>
      <c r="D39" s="36"/>
      <c r="E39" s="36"/>
      <c r="F39" s="155"/>
      <c r="G39" s="36"/>
      <c r="H39" s="36"/>
      <c r="I39" s="36"/>
      <c r="J39" s="36"/>
      <c r="K39" s="36"/>
      <c r="L39" s="139"/>
      <c r="M39" s="140"/>
      <c r="N39" s="140"/>
      <c r="O39" s="140"/>
      <c r="P39" s="140"/>
      <c r="Q39" s="126">
        <f t="shared" si="0"/>
        <v>0</v>
      </c>
      <c r="R39" s="127" t="e">
        <f t="shared" si="1"/>
        <v>#DIV/0!</v>
      </c>
      <c r="S39" s="141"/>
      <c r="T39" s="123"/>
    </row>
    <row r="40" spans="1:19" ht="21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</row>
  </sheetData>
  <sheetProtection/>
  <mergeCells count="3">
    <mergeCell ref="Q1:S1"/>
    <mergeCell ref="A3:S3"/>
    <mergeCell ref="A40:S40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370"/>
  <sheetViews>
    <sheetView zoomScalePageLayoutView="0" workbookViewId="0" topLeftCell="A13">
      <selection activeCell="P308" sqref="P308"/>
    </sheetView>
  </sheetViews>
  <sheetFormatPr defaultColWidth="8.875" defaultRowHeight="12.75" outlineLevelRow="1"/>
  <cols>
    <col min="1" max="1" width="10.875" style="1" customWidth="1"/>
    <col min="2" max="2" width="45.375" style="1" customWidth="1"/>
    <col min="3" max="3" width="9.375" style="99" customWidth="1"/>
    <col min="4" max="4" width="10.125" style="99" customWidth="1"/>
    <col min="5" max="5" width="9.25390625" style="99" customWidth="1"/>
    <col min="6" max="6" width="8.75390625" style="99" customWidth="1"/>
    <col min="7" max="7" width="8.875" style="99" customWidth="1"/>
    <col min="8" max="9" width="8.75390625" style="99" customWidth="1"/>
    <col min="10" max="11" width="9.375" style="99" customWidth="1"/>
    <col min="12" max="12" width="14.00390625" style="99" customWidth="1"/>
    <col min="13" max="13" width="13.375" style="1" customWidth="1"/>
    <col min="14" max="16384" width="8.875" style="1" customWidth="1"/>
  </cols>
  <sheetData>
    <row r="1" spans="2:7" ht="15">
      <c r="B1" s="6"/>
      <c r="C1" s="7"/>
      <c r="G1" s="7"/>
    </row>
    <row r="2" spans="2:10" ht="15">
      <c r="B2" s="6"/>
      <c r="C2" s="7"/>
      <c r="G2" s="9"/>
      <c r="H2" s="8"/>
      <c r="I2" s="8"/>
      <c r="J2" s="8"/>
    </row>
    <row r="3" spans="2:10" ht="15">
      <c r="B3" s="6"/>
      <c r="C3" s="7"/>
      <c r="G3" s="9"/>
      <c r="H3" s="8"/>
      <c r="I3" s="8"/>
      <c r="J3" s="8"/>
    </row>
    <row r="4" spans="2:10" ht="15">
      <c r="B4" s="6"/>
      <c r="C4" s="7"/>
      <c r="G4" s="9"/>
      <c r="H4" s="8"/>
      <c r="I4" s="8"/>
      <c r="J4" s="8"/>
    </row>
    <row r="5" spans="2:11" ht="15">
      <c r="B5" s="6"/>
      <c r="C5" s="107"/>
      <c r="G5" s="171"/>
      <c r="H5" s="171"/>
      <c r="I5" s="171"/>
      <c r="J5" s="171"/>
      <c r="K5" s="171"/>
    </row>
    <row r="6" spans="2:3" ht="15">
      <c r="B6" s="6"/>
      <c r="C6" s="107"/>
    </row>
    <row r="7" spans="2:3" ht="15">
      <c r="B7" s="6"/>
      <c r="C7" s="107"/>
    </row>
    <row r="8" ht="15">
      <c r="B8" s="108"/>
    </row>
    <row r="11" spans="1:12" ht="12.75" customHeight="1">
      <c r="A11" s="172" t="s">
        <v>378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3" spans="1:12" ht="35.25" customHeight="1">
      <c r="A13" s="10" t="s">
        <v>0</v>
      </c>
      <c r="B13" s="11" t="s">
        <v>1</v>
      </c>
      <c r="C13" s="162" t="s">
        <v>294</v>
      </c>
      <c r="D13" s="162"/>
      <c r="E13" s="162" t="s">
        <v>295</v>
      </c>
      <c r="F13" s="162"/>
      <c r="G13" s="162" t="s">
        <v>296</v>
      </c>
      <c r="H13" s="162"/>
      <c r="I13" s="162" t="s">
        <v>297</v>
      </c>
      <c r="J13" s="162"/>
      <c r="K13" s="162" t="s">
        <v>298</v>
      </c>
      <c r="L13" s="162"/>
    </row>
    <row r="14" spans="1:12" ht="12.75">
      <c r="A14" s="84"/>
      <c r="B14" s="84">
        <v>1</v>
      </c>
      <c r="C14" s="185">
        <v>2</v>
      </c>
      <c r="D14" s="185"/>
      <c r="E14" s="185">
        <v>3</v>
      </c>
      <c r="F14" s="185"/>
      <c r="G14" s="185">
        <v>4</v>
      </c>
      <c r="H14" s="185"/>
      <c r="I14" s="185">
        <v>5</v>
      </c>
      <c r="J14" s="185"/>
      <c r="K14" s="185">
        <v>7</v>
      </c>
      <c r="L14" s="185"/>
    </row>
    <row r="15" spans="1:12" ht="25.5">
      <c r="A15" s="84"/>
      <c r="B15" s="84"/>
      <c r="C15" s="86" t="s">
        <v>217</v>
      </c>
      <c r="D15" s="85" t="s">
        <v>218</v>
      </c>
      <c r="E15" s="86" t="s">
        <v>217</v>
      </c>
      <c r="F15" s="85" t="s">
        <v>218</v>
      </c>
      <c r="G15" s="86" t="s">
        <v>217</v>
      </c>
      <c r="H15" s="85" t="s">
        <v>218</v>
      </c>
      <c r="I15" s="86" t="s">
        <v>217</v>
      </c>
      <c r="J15" s="85" t="s">
        <v>218</v>
      </c>
      <c r="K15" s="86" t="s">
        <v>217</v>
      </c>
      <c r="L15" s="85" t="s">
        <v>218</v>
      </c>
    </row>
    <row r="16" spans="1:12" ht="15">
      <c r="A16" s="84"/>
      <c r="B16" s="87" t="s">
        <v>4</v>
      </c>
      <c r="C16" s="14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5">
      <c r="A17" s="15"/>
      <c r="B17" s="15" t="s">
        <v>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s="109" customFormat="1" ht="15">
      <c r="A18" s="69" t="s">
        <v>299</v>
      </c>
      <c r="B18" s="69" t="s">
        <v>300</v>
      </c>
      <c r="C18" s="88">
        <v>130</v>
      </c>
      <c r="D18" s="68">
        <v>150</v>
      </c>
      <c r="E18" s="88">
        <f>ROUND(F18/D18*C18,2)</f>
        <v>12.65</v>
      </c>
      <c r="F18" s="68">
        <v>14.6</v>
      </c>
      <c r="G18" s="88">
        <f>ROUND(H18/D18*C18,2)</f>
        <v>17.16</v>
      </c>
      <c r="H18" s="68">
        <v>19.8</v>
      </c>
      <c r="I18" s="88">
        <f>ROUND(J18/D18*C18,2)</f>
        <v>2.25</v>
      </c>
      <c r="J18" s="68">
        <v>2.6</v>
      </c>
      <c r="K18" s="88">
        <f>ROUND(L18/D18*C18,2)</f>
        <v>213.37</v>
      </c>
      <c r="L18" s="68">
        <v>246.2</v>
      </c>
    </row>
    <row r="19" spans="1:12" ht="15">
      <c r="A19" s="10" t="s">
        <v>299</v>
      </c>
      <c r="B19" s="10" t="s">
        <v>300</v>
      </c>
      <c r="C19" s="4">
        <v>25</v>
      </c>
      <c r="D19" s="88">
        <v>35</v>
      </c>
      <c r="E19" s="4">
        <v>1.8</v>
      </c>
      <c r="F19" s="88">
        <f>ROUND(E19/C19*D19,2)</f>
        <v>2.52</v>
      </c>
      <c r="G19" s="4">
        <v>2.1</v>
      </c>
      <c r="H19" s="88">
        <f>ROUND(G19/C19*D19,2)</f>
        <v>2.94</v>
      </c>
      <c r="I19" s="4">
        <v>13.9</v>
      </c>
      <c r="J19" s="88">
        <f>ROUND(I19/C19*D19,2)</f>
        <v>19.46</v>
      </c>
      <c r="K19" s="4">
        <v>79.3</v>
      </c>
      <c r="L19" s="88">
        <f>ROUND(K19/C19*D19,2)</f>
        <v>111.02</v>
      </c>
    </row>
    <row r="20" spans="1:12" ht="15" hidden="1" outlineLevel="1">
      <c r="A20" s="10" t="s">
        <v>301</v>
      </c>
      <c r="B20" s="10" t="s">
        <v>302</v>
      </c>
      <c r="C20" s="88">
        <v>200</v>
      </c>
      <c r="D20" s="4">
        <v>200</v>
      </c>
      <c r="E20" s="88">
        <v>3</v>
      </c>
      <c r="F20" s="4">
        <v>3</v>
      </c>
      <c r="G20" s="88">
        <v>2.9</v>
      </c>
      <c r="H20" s="4">
        <v>2.9</v>
      </c>
      <c r="I20" s="88">
        <v>13.4</v>
      </c>
      <c r="J20" s="4">
        <v>13.4</v>
      </c>
      <c r="K20" s="88">
        <v>91</v>
      </c>
      <c r="L20" s="4">
        <v>91</v>
      </c>
    </row>
    <row r="21" spans="1:12" ht="15" hidden="1" outlineLevel="1">
      <c r="A21" s="10"/>
      <c r="B21" s="10" t="s">
        <v>303</v>
      </c>
      <c r="C21" s="4">
        <v>50</v>
      </c>
      <c r="D21" s="4">
        <v>70</v>
      </c>
      <c r="E21" s="4">
        <v>3.9</v>
      </c>
      <c r="F21" s="4">
        <v>5.3</v>
      </c>
      <c r="G21" s="4">
        <v>0.8</v>
      </c>
      <c r="H21" s="4">
        <v>1.12</v>
      </c>
      <c r="I21" s="4">
        <v>26.5</v>
      </c>
      <c r="J21" s="4">
        <v>37.1</v>
      </c>
      <c r="K21" s="4">
        <v>128.7</v>
      </c>
      <c r="L21" s="4">
        <v>180</v>
      </c>
    </row>
    <row r="22" spans="1:12" ht="15" hidden="1" outlineLevel="1">
      <c r="A22" s="10" t="s">
        <v>83</v>
      </c>
      <c r="B22" s="10" t="s">
        <v>304</v>
      </c>
      <c r="C22" s="4">
        <v>15</v>
      </c>
      <c r="D22" s="4">
        <v>20</v>
      </c>
      <c r="E22" s="4">
        <v>3.9</v>
      </c>
      <c r="F22" s="4">
        <v>5.2</v>
      </c>
      <c r="G22" s="4">
        <v>4</v>
      </c>
      <c r="H22" s="4">
        <v>5.4</v>
      </c>
      <c r="I22" s="4">
        <v>0</v>
      </c>
      <c r="J22" s="4">
        <v>0</v>
      </c>
      <c r="K22" s="4">
        <v>52.5</v>
      </c>
      <c r="L22" s="4">
        <v>70</v>
      </c>
    </row>
    <row r="23" spans="1:12" ht="15" hidden="1" outlineLevel="1">
      <c r="A23" s="10" t="s">
        <v>103</v>
      </c>
      <c r="B23" s="10" t="s">
        <v>305</v>
      </c>
      <c r="C23" s="4">
        <v>10</v>
      </c>
      <c r="D23" s="4">
        <v>10</v>
      </c>
      <c r="E23" s="4">
        <v>0.08</v>
      </c>
      <c r="F23" s="4">
        <v>0.08</v>
      </c>
      <c r="G23" s="4">
        <v>7.25</v>
      </c>
      <c r="H23" s="4">
        <v>7.25</v>
      </c>
      <c r="I23" s="4">
        <v>0.13</v>
      </c>
      <c r="J23" s="4">
        <v>0.13</v>
      </c>
      <c r="K23" s="4">
        <v>66.06</v>
      </c>
      <c r="L23" s="4">
        <v>66.06</v>
      </c>
    </row>
    <row r="24" spans="1:12" ht="15" hidden="1" outlineLevel="1">
      <c r="A24" s="10"/>
      <c r="B24" s="10" t="s">
        <v>7</v>
      </c>
      <c r="C24" s="4">
        <f>SUM(C19:C23)</f>
        <v>300</v>
      </c>
      <c r="D24" s="4">
        <f>SUM(D19:D23)</f>
        <v>335</v>
      </c>
      <c r="E24" s="4">
        <f aca="true" t="shared" si="0" ref="E24:L24">SUM(E19:E23)</f>
        <v>12.68</v>
      </c>
      <c r="F24" s="4">
        <f t="shared" si="0"/>
        <v>16.099999999999998</v>
      </c>
      <c r="G24" s="4">
        <f t="shared" si="0"/>
        <v>17.05</v>
      </c>
      <c r="H24" s="4">
        <f t="shared" si="0"/>
        <v>19.61</v>
      </c>
      <c r="I24" s="4">
        <f t="shared" si="0"/>
        <v>53.93</v>
      </c>
      <c r="J24" s="4">
        <f t="shared" si="0"/>
        <v>70.09</v>
      </c>
      <c r="K24" s="4">
        <f t="shared" si="0"/>
        <v>417.56</v>
      </c>
      <c r="L24" s="4">
        <f t="shared" si="0"/>
        <v>518.0799999999999</v>
      </c>
    </row>
    <row r="25" spans="1:12" ht="15" hidden="1" outlineLevel="1">
      <c r="A25" s="10"/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 hidden="1" outlineLevel="1">
      <c r="A26" s="10"/>
      <c r="B26" s="15" t="s">
        <v>306</v>
      </c>
      <c r="C26" s="16"/>
      <c r="D26" s="4"/>
      <c r="E26" s="4"/>
      <c r="F26" s="4"/>
      <c r="G26" s="4"/>
      <c r="H26" s="4"/>
      <c r="I26" s="4"/>
      <c r="J26" s="4"/>
      <c r="K26" s="4"/>
      <c r="L26" s="4"/>
    </row>
    <row r="27" spans="1:12" ht="15" hidden="1" outlineLevel="1">
      <c r="A27" s="10"/>
      <c r="B27" s="10" t="s">
        <v>48</v>
      </c>
      <c r="C27" s="4">
        <v>200</v>
      </c>
      <c r="D27" s="4">
        <v>200</v>
      </c>
      <c r="E27" s="4">
        <v>0.8</v>
      </c>
      <c r="F27" s="4">
        <v>0.8</v>
      </c>
      <c r="G27" s="4">
        <v>0.8</v>
      </c>
      <c r="H27" s="4">
        <v>0.8</v>
      </c>
      <c r="I27" s="4">
        <v>19.6</v>
      </c>
      <c r="J27" s="4">
        <v>19.6</v>
      </c>
      <c r="K27" s="4">
        <v>90.17</v>
      </c>
      <c r="L27" s="4">
        <v>90.17</v>
      </c>
    </row>
    <row r="28" spans="1:12" ht="15" hidden="1" outlineLevel="1">
      <c r="A28" s="10"/>
      <c r="B28" s="10" t="s">
        <v>7</v>
      </c>
      <c r="C28" s="4">
        <v>200</v>
      </c>
      <c r="D28" s="4">
        <v>200</v>
      </c>
      <c r="E28" s="4">
        <v>0.8</v>
      </c>
      <c r="F28" s="4">
        <v>0.8</v>
      </c>
      <c r="G28" s="4">
        <v>0.6</v>
      </c>
      <c r="H28" s="4">
        <v>0.6</v>
      </c>
      <c r="I28" s="4">
        <v>20.6</v>
      </c>
      <c r="J28" s="4">
        <v>20.6</v>
      </c>
      <c r="K28" s="4">
        <v>90.17</v>
      </c>
      <c r="L28" s="4">
        <v>90.17</v>
      </c>
    </row>
    <row r="29" spans="1:12" ht="15" hidden="1" outlineLevel="1">
      <c r="A29" s="10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 hidden="1" outlineLevel="1">
      <c r="A30" s="15"/>
      <c r="B30" s="15" t="s">
        <v>9</v>
      </c>
      <c r="C30" s="16"/>
      <c r="D30" s="4"/>
      <c r="E30" s="4"/>
      <c r="F30" s="4"/>
      <c r="G30" s="4"/>
      <c r="H30" s="4"/>
      <c r="I30" s="4"/>
      <c r="J30" s="4"/>
      <c r="K30" s="4"/>
      <c r="L30" s="4"/>
    </row>
    <row r="31" spans="1:134" ht="16.5" customHeight="1" hidden="1" outlineLevel="1">
      <c r="A31" s="10" t="s">
        <v>87</v>
      </c>
      <c r="B31" s="10" t="s">
        <v>75</v>
      </c>
      <c r="C31" s="4">
        <v>70</v>
      </c>
      <c r="D31" s="4">
        <v>100</v>
      </c>
      <c r="E31" s="4">
        <v>0.49</v>
      </c>
      <c r="F31" s="4">
        <v>0.7</v>
      </c>
      <c r="G31" s="4">
        <v>3.5</v>
      </c>
      <c r="H31" s="4">
        <v>5</v>
      </c>
      <c r="I31" s="4">
        <v>1.6</v>
      </c>
      <c r="J31" s="4">
        <v>2.3</v>
      </c>
      <c r="K31" s="4">
        <v>39.9</v>
      </c>
      <c r="L31" s="4">
        <v>57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</row>
    <row r="32" spans="1:136" ht="15" hidden="1" outlineLevel="1">
      <c r="A32" s="10" t="s">
        <v>307</v>
      </c>
      <c r="B32" s="10" t="s">
        <v>38</v>
      </c>
      <c r="C32" s="4">
        <v>200</v>
      </c>
      <c r="D32" s="4">
        <v>250</v>
      </c>
      <c r="E32" s="4">
        <v>1.9</v>
      </c>
      <c r="F32" s="4">
        <v>2.3</v>
      </c>
      <c r="G32" s="4">
        <v>4.7</v>
      </c>
      <c r="H32" s="4">
        <v>5.9</v>
      </c>
      <c r="I32" s="4">
        <v>10.6</v>
      </c>
      <c r="J32" s="4">
        <v>13.2</v>
      </c>
      <c r="K32" s="4">
        <v>97</v>
      </c>
      <c r="L32" s="4">
        <v>121</v>
      </c>
      <c r="M32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</row>
    <row r="33" spans="1:136" ht="15" customHeight="1" hidden="1" outlineLevel="1">
      <c r="A33" s="10" t="s">
        <v>308</v>
      </c>
      <c r="B33" s="89" t="s">
        <v>254</v>
      </c>
      <c r="C33" s="4">
        <v>180</v>
      </c>
      <c r="D33" s="4">
        <v>200</v>
      </c>
      <c r="E33" s="4">
        <v>13.9</v>
      </c>
      <c r="F33" s="4">
        <v>15.4</v>
      </c>
      <c r="G33" s="4">
        <v>12.6</v>
      </c>
      <c r="H33" s="4">
        <v>14</v>
      </c>
      <c r="I33" s="4">
        <v>25.2</v>
      </c>
      <c r="J33" s="4">
        <v>28</v>
      </c>
      <c r="K33" s="4">
        <v>270</v>
      </c>
      <c r="L33" s="4">
        <v>300</v>
      </c>
      <c r="M3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</row>
    <row r="34" spans="1:136" ht="15" hidden="1" outlineLevel="1">
      <c r="A34" s="10" t="s">
        <v>252</v>
      </c>
      <c r="B34" s="10" t="s">
        <v>159</v>
      </c>
      <c r="C34" s="4">
        <v>200</v>
      </c>
      <c r="D34" s="4">
        <v>200</v>
      </c>
      <c r="E34" s="4">
        <v>1</v>
      </c>
      <c r="F34" s="4">
        <v>1</v>
      </c>
      <c r="G34" s="4">
        <v>0.1</v>
      </c>
      <c r="H34" s="4">
        <v>0.1</v>
      </c>
      <c r="I34" s="4">
        <v>19.8</v>
      </c>
      <c r="J34" s="4">
        <v>19.8</v>
      </c>
      <c r="K34" s="4">
        <v>88</v>
      </c>
      <c r="L34" s="4">
        <v>88</v>
      </c>
      <c r="M3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</row>
    <row r="35" spans="1:12" ht="15" hidden="1" outlineLevel="1">
      <c r="A35" s="10"/>
      <c r="B35" s="10" t="s">
        <v>6</v>
      </c>
      <c r="C35" s="4">
        <v>40</v>
      </c>
      <c r="D35" s="4">
        <v>50</v>
      </c>
      <c r="E35" s="4">
        <v>3.04</v>
      </c>
      <c r="F35" s="4">
        <v>3.8</v>
      </c>
      <c r="G35" s="4">
        <v>0.36</v>
      </c>
      <c r="H35" s="4">
        <v>0.45</v>
      </c>
      <c r="I35" s="4">
        <v>18.68</v>
      </c>
      <c r="J35" s="4">
        <v>23.35</v>
      </c>
      <c r="K35" s="4">
        <v>91.8</v>
      </c>
      <c r="L35" s="4">
        <v>114.82</v>
      </c>
    </row>
    <row r="36" spans="1:12" ht="15" customHeight="1" hidden="1" outlineLevel="1">
      <c r="A36" s="10"/>
      <c r="B36" s="10" t="s">
        <v>10</v>
      </c>
      <c r="C36" s="4">
        <v>40</v>
      </c>
      <c r="D36" s="4">
        <v>60</v>
      </c>
      <c r="E36" s="4">
        <v>2.64</v>
      </c>
      <c r="F36" s="4">
        <v>3.3</v>
      </c>
      <c r="G36" s="4">
        <v>0.48</v>
      </c>
      <c r="H36" s="4">
        <v>0.6</v>
      </c>
      <c r="I36" s="4">
        <v>13.36</v>
      </c>
      <c r="J36" s="4">
        <v>16.7</v>
      </c>
      <c r="K36" s="4">
        <v>69.51</v>
      </c>
      <c r="L36" s="4">
        <v>86.89</v>
      </c>
    </row>
    <row r="37" spans="1:12" ht="15" customHeight="1" hidden="1" outlineLevel="1">
      <c r="A37" s="10"/>
      <c r="B37" s="10" t="s">
        <v>7</v>
      </c>
      <c r="C37" s="4">
        <f>SUM(C31:C36)</f>
        <v>730</v>
      </c>
      <c r="D37" s="4">
        <f>SUM(D31:D36)</f>
        <v>860</v>
      </c>
      <c r="E37" s="4">
        <f aca="true" t="shared" si="1" ref="E37:L37">SUM(E31:E36)</f>
        <v>22.97</v>
      </c>
      <c r="F37" s="4">
        <f t="shared" si="1"/>
        <v>26.5</v>
      </c>
      <c r="G37" s="4">
        <f t="shared" si="1"/>
        <v>21.74</v>
      </c>
      <c r="H37" s="4">
        <f t="shared" si="1"/>
        <v>26.05</v>
      </c>
      <c r="I37" s="4">
        <f t="shared" si="1"/>
        <v>89.24</v>
      </c>
      <c r="J37" s="4">
        <f t="shared" si="1"/>
        <v>103.35000000000001</v>
      </c>
      <c r="K37" s="4">
        <f t="shared" si="1"/>
        <v>656.2099999999999</v>
      </c>
      <c r="L37" s="4">
        <f t="shared" si="1"/>
        <v>767.7099999999999</v>
      </c>
    </row>
    <row r="38" spans="1:12" s="110" customFormat="1" ht="15" hidden="1" outlineLevel="1">
      <c r="A38" s="21"/>
      <c r="B38" s="90" t="s">
        <v>17</v>
      </c>
      <c r="C38" s="91"/>
      <c r="D38" s="91"/>
      <c r="E38" s="91">
        <f aca="true" t="shared" si="2" ref="E38:L38">E24+E28+E37</f>
        <v>36.45</v>
      </c>
      <c r="F38" s="91">
        <f t="shared" si="2"/>
        <v>43.4</v>
      </c>
      <c r="G38" s="91">
        <f t="shared" si="2"/>
        <v>39.39</v>
      </c>
      <c r="H38" s="91">
        <f t="shared" si="2"/>
        <v>46.260000000000005</v>
      </c>
      <c r="I38" s="91">
        <f t="shared" si="2"/>
        <v>163.76999999999998</v>
      </c>
      <c r="J38" s="91">
        <f t="shared" si="2"/>
        <v>194.04000000000002</v>
      </c>
      <c r="K38" s="91">
        <f t="shared" si="2"/>
        <v>1163.94</v>
      </c>
      <c r="L38" s="91">
        <f t="shared" si="2"/>
        <v>1375.9599999999998</v>
      </c>
    </row>
    <row r="39" spans="1:12" ht="15" hidden="1" outlineLevel="1">
      <c r="A39" s="15"/>
      <c r="B39" s="15"/>
      <c r="C39" s="16"/>
      <c r="D39" s="4"/>
      <c r="E39" s="4"/>
      <c r="F39" s="4"/>
      <c r="G39" s="4"/>
      <c r="H39" s="4"/>
      <c r="I39" s="4"/>
      <c r="J39" s="4"/>
      <c r="K39" s="4"/>
      <c r="L39" s="4"/>
    </row>
    <row r="40" spans="1:12" ht="15" hidden="1" outlineLevel="1">
      <c r="A40" s="13"/>
      <c r="B40" s="87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 hidden="1" outlineLevel="1">
      <c r="A41" s="15"/>
      <c r="B41" s="15" t="s">
        <v>5</v>
      </c>
      <c r="C41" s="14"/>
      <c r="D41" s="4"/>
      <c r="E41" s="4"/>
      <c r="F41" s="4"/>
      <c r="G41" s="4"/>
      <c r="H41" s="4"/>
      <c r="I41" s="4"/>
      <c r="J41" s="4"/>
      <c r="K41" s="4"/>
      <c r="L41" s="4"/>
    </row>
    <row r="42" spans="1:136" ht="15" hidden="1" outlineLevel="1">
      <c r="A42" s="10" t="s">
        <v>83</v>
      </c>
      <c r="B42" s="10" t="s">
        <v>97</v>
      </c>
      <c r="C42" s="4">
        <v>20</v>
      </c>
      <c r="D42" s="4">
        <v>20</v>
      </c>
      <c r="E42" s="4">
        <v>5.2</v>
      </c>
      <c r="F42" s="4">
        <v>5.2</v>
      </c>
      <c r="G42" s="4">
        <v>5.4</v>
      </c>
      <c r="H42" s="4">
        <v>5.4</v>
      </c>
      <c r="I42" s="4">
        <v>0</v>
      </c>
      <c r="J42" s="4">
        <v>0</v>
      </c>
      <c r="K42" s="4">
        <v>70</v>
      </c>
      <c r="L42" s="4">
        <v>70</v>
      </c>
      <c r="M42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</row>
    <row r="43" spans="1:136" ht="15" hidden="1" outlineLevel="1">
      <c r="A43" s="10" t="s">
        <v>88</v>
      </c>
      <c r="B43" s="10" t="s">
        <v>69</v>
      </c>
      <c r="C43" s="4">
        <v>220</v>
      </c>
      <c r="D43" s="4">
        <v>250</v>
      </c>
      <c r="E43" s="4">
        <v>7</v>
      </c>
      <c r="F43" s="4">
        <v>8</v>
      </c>
      <c r="G43" s="4">
        <v>8.1</v>
      </c>
      <c r="H43" s="4">
        <v>9.3</v>
      </c>
      <c r="I43" s="4">
        <v>29.9</v>
      </c>
      <c r="J43" s="4">
        <v>34</v>
      </c>
      <c r="K43" s="4">
        <v>221</v>
      </c>
      <c r="L43" s="4">
        <v>251</v>
      </c>
      <c r="M43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</row>
    <row r="44" spans="1:136" ht="15" customHeight="1" hidden="1" outlineLevel="1">
      <c r="A44" s="10" t="s">
        <v>249</v>
      </c>
      <c r="B44" s="17" t="s">
        <v>12</v>
      </c>
      <c r="C44" s="4">
        <v>200</v>
      </c>
      <c r="D44" s="4">
        <v>200</v>
      </c>
      <c r="E44" s="4">
        <v>2.9</v>
      </c>
      <c r="F44" s="4">
        <v>2.9</v>
      </c>
      <c r="G44" s="4">
        <v>3.2</v>
      </c>
      <c r="H44" s="4">
        <v>3.2</v>
      </c>
      <c r="I44" s="4">
        <v>14.4</v>
      </c>
      <c r="J44" s="4">
        <v>14.4</v>
      </c>
      <c r="K44" s="4">
        <v>95</v>
      </c>
      <c r="L44" s="4">
        <v>95</v>
      </c>
      <c r="M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</row>
    <row r="45" spans="1:136" ht="15" hidden="1" outlineLevel="1">
      <c r="A45" s="10" t="s">
        <v>103</v>
      </c>
      <c r="B45" s="10" t="s">
        <v>24</v>
      </c>
      <c r="C45" s="4">
        <v>10</v>
      </c>
      <c r="D45" s="4">
        <v>10</v>
      </c>
      <c r="E45" s="4">
        <v>0.08</v>
      </c>
      <c r="F45" s="4">
        <v>0.08</v>
      </c>
      <c r="G45" s="4">
        <v>7.25</v>
      </c>
      <c r="H45" s="4">
        <v>7.25</v>
      </c>
      <c r="I45" s="4">
        <v>0.13</v>
      </c>
      <c r="J45" s="4">
        <v>0.13</v>
      </c>
      <c r="K45" s="4">
        <v>66.06</v>
      </c>
      <c r="L45" s="4">
        <v>66.06</v>
      </c>
      <c r="M45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</row>
    <row r="46" spans="1:12" ht="15" hidden="1" outlineLevel="1">
      <c r="A46" s="10"/>
      <c r="B46" s="48" t="s">
        <v>303</v>
      </c>
      <c r="C46" s="49">
        <v>50</v>
      </c>
      <c r="D46" s="4">
        <v>70</v>
      </c>
      <c r="E46" s="4">
        <v>3.9</v>
      </c>
      <c r="F46" s="4">
        <v>5.3</v>
      </c>
      <c r="G46" s="4">
        <v>0.8</v>
      </c>
      <c r="H46" s="4">
        <v>1.12</v>
      </c>
      <c r="I46" s="4">
        <v>26.5</v>
      </c>
      <c r="J46" s="4">
        <v>37.1</v>
      </c>
      <c r="K46" s="4">
        <v>128.7</v>
      </c>
      <c r="L46" s="4">
        <v>180</v>
      </c>
    </row>
    <row r="47" spans="1:12" ht="15" hidden="1" outlineLevel="1">
      <c r="A47" s="10"/>
      <c r="B47" s="10" t="s">
        <v>7</v>
      </c>
      <c r="C47" s="4">
        <f>SUM(C42:C46)</f>
        <v>500</v>
      </c>
      <c r="D47" s="4">
        <f>SUM(D42:D46)</f>
        <v>550</v>
      </c>
      <c r="E47" s="4">
        <f aca="true" t="shared" si="3" ref="E47:L47">SUM(E42:E46)</f>
        <v>19.08</v>
      </c>
      <c r="F47" s="4">
        <f t="shared" si="3"/>
        <v>21.479999999999997</v>
      </c>
      <c r="G47" s="4">
        <f t="shared" si="3"/>
        <v>24.75</v>
      </c>
      <c r="H47" s="4">
        <f t="shared" si="3"/>
        <v>26.270000000000003</v>
      </c>
      <c r="I47" s="4">
        <f t="shared" si="3"/>
        <v>70.93</v>
      </c>
      <c r="J47" s="4">
        <f t="shared" si="3"/>
        <v>85.63</v>
      </c>
      <c r="K47" s="4">
        <f t="shared" si="3"/>
        <v>580.76</v>
      </c>
      <c r="L47" s="4">
        <f t="shared" si="3"/>
        <v>662.06</v>
      </c>
    </row>
    <row r="48" spans="1:12" ht="15" hidden="1" outlineLevel="1">
      <c r="A48" s="10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 hidden="1" outlineLevel="1">
      <c r="A49" s="15"/>
      <c r="B49" s="15" t="s">
        <v>306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 hidden="1" outlineLevel="1">
      <c r="A50" s="10" t="s">
        <v>238</v>
      </c>
      <c r="B50" s="10" t="s">
        <v>309</v>
      </c>
      <c r="C50" s="4">
        <v>200</v>
      </c>
      <c r="D50" s="4">
        <v>200</v>
      </c>
      <c r="E50" s="27">
        <v>2.9</v>
      </c>
      <c r="F50" s="4">
        <v>2.9</v>
      </c>
      <c r="G50" s="4">
        <v>2.5</v>
      </c>
      <c r="H50" s="4">
        <v>2.5</v>
      </c>
      <c r="I50" s="4">
        <v>19.4</v>
      </c>
      <c r="J50" s="4">
        <v>19.4</v>
      </c>
      <c r="K50" s="4">
        <v>112</v>
      </c>
      <c r="L50" s="4">
        <v>112</v>
      </c>
    </row>
    <row r="51" spans="1:12" ht="15" hidden="1" outlineLevel="1">
      <c r="A51" s="10"/>
      <c r="B51" s="10" t="s">
        <v>7</v>
      </c>
      <c r="C51" s="4"/>
      <c r="D51" s="4"/>
      <c r="E51" s="27">
        <v>2.9</v>
      </c>
      <c r="F51" s="4">
        <v>2.9</v>
      </c>
      <c r="G51" s="4">
        <v>2.5</v>
      </c>
      <c r="H51" s="4">
        <v>2.5</v>
      </c>
      <c r="I51" s="4">
        <v>19.4</v>
      </c>
      <c r="J51" s="4">
        <v>19.4</v>
      </c>
      <c r="K51" s="4">
        <v>112</v>
      </c>
      <c r="L51" s="4">
        <v>112</v>
      </c>
    </row>
    <row r="52" spans="1:12" ht="15" hidden="1" outlineLevel="1">
      <c r="A52" s="10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 hidden="1" outlineLevel="1">
      <c r="A53" s="15"/>
      <c r="B53" s="15" t="s">
        <v>9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 hidden="1" outlineLevel="1">
      <c r="A54" s="10" t="s">
        <v>81</v>
      </c>
      <c r="B54" s="10" t="s">
        <v>74</v>
      </c>
      <c r="C54" s="4">
        <v>70</v>
      </c>
      <c r="D54" s="4">
        <v>100</v>
      </c>
      <c r="E54" s="4">
        <v>0.7</v>
      </c>
      <c r="F54" s="4">
        <v>1</v>
      </c>
      <c r="G54" s="4">
        <v>3.6</v>
      </c>
      <c r="H54" s="4">
        <v>5.1</v>
      </c>
      <c r="I54" s="4">
        <v>2.45</v>
      </c>
      <c r="J54" s="4">
        <v>3.5</v>
      </c>
      <c r="K54" s="4">
        <v>44.8</v>
      </c>
      <c r="L54" s="4">
        <v>64</v>
      </c>
    </row>
    <row r="55" spans="1:12" ht="15" hidden="1" outlineLevel="1">
      <c r="A55" s="10" t="s">
        <v>310</v>
      </c>
      <c r="B55" s="10" t="s">
        <v>54</v>
      </c>
      <c r="C55" s="4">
        <v>200</v>
      </c>
      <c r="D55" s="4">
        <v>250</v>
      </c>
      <c r="E55" s="4">
        <v>1.3</v>
      </c>
      <c r="F55" s="4">
        <v>1.7</v>
      </c>
      <c r="G55" s="4">
        <v>2.1</v>
      </c>
      <c r="H55" s="4">
        <v>2.7</v>
      </c>
      <c r="I55" s="4">
        <v>10.1</v>
      </c>
      <c r="J55" s="4">
        <v>12.6</v>
      </c>
      <c r="K55" s="4">
        <v>61</v>
      </c>
      <c r="L55" s="4">
        <v>76</v>
      </c>
    </row>
    <row r="56" spans="1:136" ht="15" customHeight="1" hidden="1" outlineLevel="1">
      <c r="A56" s="10" t="s">
        <v>289</v>
      </c>
      <c r="B56" s="10" t="s">
        <v>215</v>
      </c>
      <c r="C56" s="4">
        <v>90</v>
      </c>
      <c r="D56" s="4">
        <v>100</v>
      </c>
      <c r="E56" s="4">
        <v>13.1</v>
      </c>
      <c r="F56" s="4">
        <v>14.5</v>
      </c>
      <c r="G56" s="4">
        <v>10.6</v>
      </c>
      <c r="H56" s="4">
        <v>11.8</v>
      </c>
      <c r="I56" s="4">
        <v>7.4</v>
      </c>
      <c r="J56" s="4">
        <v>8.2</v>
      </c>
      <c r="K56" s="4">
        <v>177.3</v>
      </c>
      <c r="L56" s="4">
        <v>197</v>
      </c>
      <c r="M56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</row>
    <row r="57" spans="1:136" ht="15" customHeight="1" hidden="1" outlineLevel="1">
      <c r="A57" s="10" t="s">
        <v>82</v>
      </c>
      <c r="B57" s="10" t="s">
        <v>14</v>
      </c>
      <c r="C57" s="4">
        <v>150</v>
      </c>
      <c r="D57" s="4">
        <v>200</v>
      </c>
      <c r="E57" s="4">
        <v>3.5</v>
      </c>
      <c r="F57" s="4">
        <v>4.6</v>
      </c>
      <c r="G57" s="4">
        <v>2.9</v>
      </c>
      <c r="H57" s="4">
        <v>3.8</v>
      </c>
      <c r="I57" s="4">
        <v>13.6</v>
      </c>
      <c r="J57" s="4">
        <v>18.1</v>
      </c>
      <c r="K57" s="4">
        <v>94</v>
      </c>
      <c r="L57" s="4">
        <v>125</v>
      </c>
      <c r="M5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</row>
    <row r="58" spans="1:136" ht="30" customHeight="1" hidden="1" outlineLevel="1">
      <c r="A58" s="45" t="s">
        <v>311</v>
      </c>
      <c r="B58" s="46" t="s">
        <v>312</v>
      </c>
      <c r="C58" s="47">
        <v>200</v>
      </c>
      <c r="D58" s="47">
        <v>200</v>
      </c>
      <c r="E58" s="47">
        <v>0.4</v>
      </c>
      <c r="F58" s="47">
        <v>0.4</v>
      </c>
      <c r="G58" s="47">
        <v>0.4</v>
      </c>
      <c r="H58" s="47">
        <v>0.4</v>
      </c>
      <c r="I58" s="47">
        <v>18.4</v>
      </c>
      <c r="J58" s="47">
        <v>18.4</v>
      </c>
      <c r="K58" s="47">
        <v>80</v>
      </c>
      <c r="L58" s="47">
        <v>80</v>
      </c>
      <c r="M58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</row>
    <row r="59" spans="1:12" ht="15" customHeight="1" hidden="1" outlineLevel="1">
      <c r="A59" s="10"/>
      <c r="B59" s="10" t="s">
        <v>6</v>
      </c>
      <c r="C59" s="4">
        <v>40</v>
      </c>
      <c r="D59" s="4">
        <v>50</v>
      </c>
      <c r="E59" s="4">
        <v>3.04</v>
      </c>
      <c r="F59" s="4">
        <v>3.8</v>
      </c>
      <c r="G59" s="4">
        <v>0.36</v>
      </c>
      <c r="H59" s="4">
        <v>0.45</v>
      </c>
      <c r="I59" s="4">
        <v>18.68</v>
      </c>
      <c r="J59" s="4">
        <v>23.35</v>
      </c>
      <c r="K59" s="4">
        <v>91.8</v>
      </c>
      <c r="L59" s="4">
        <v>114.82</v>
      </c>
    </row>
    <row r="60" spans="1:12" ht="15" hidden="1" outlineLevel="1">
      <c r="A60" s="10"/>
      <c r="B60" s="10" t="s">
        <v>10</v>
      </c>
      <c r="C60" s="4">
        <v>40</v>
      </c>
      <c r="D60" s="4">
        <v>60</v>
      </c>
      <c r="E60" s="4">
        <v>2.64</v>
      </c>
      <c r="F60" s="4">
        <v>3.3</v>
      </c>
      <c r="G60" s="4">
        <v>0.48</v>
      </c>
      <c r="H60" s="4">
        <v>0.6</v>
      </c>
      <c r="I60" s="4">
        <v>13.36</v>
      </c>
      <c r="J60" s="4">
        <v>16.7</v>
      </c>
      <c r="K60" s="4">
        <v>69.51</v>
      </c>
      <c r="L60" s="4">
        <v>86.89</v>
      </c>
    </row>
    <row r="61" spans="1:12" ht="15" hidden="1" outlineLevel="1">
      <c r="A61" s="10"/>
      <c r="B61" s="10" t="s">
        <v>7</v>
      </c>
      <c r="C61" s="4">
        <f aca="true" t="shared" si="4" ref="C61:L61">SUM(C54:C60)</f>
        <v>790</v>
      </c>
      <c r="D61" s="4">
        <f t="shared" si="4"/>
        <v>960</v>
      </c>
      <c r="E61" s="4">
        <f t="shared" si="4"/>
        <v>24.68</v>
      </c>
      <c r="F61" s="4">
        <f t="shared" si="4"/>
        <v>29.299999999999997</v>
      </c>
      <c r="G61" s="4">
        <f t="shared" si="4"/>
        <v>20.439999999999998</v>
      </c>
      <c r="H61" s="4">
        <f t="shared" si="4"/>
        <v>24.85</v>
      </c>
      <c r="I61" s="4">
        <f t="shared" si="4"/>
        <v>83.99</v>
      </c>
      <c r="J61" s="4">
        <f t="shared" si="4"/>
        <v>100.85000000000001</v>
      </c>
      <c r="K61" s="4">
        <f t="shared" si="4"/>
        <v>618.41</v>
      </c>
      <c r="L61" s="4">
        <f t="shared" si="4"/>
        <v>743.7099999999999</v>
      </c>
    </row>
    <row r="62" spans="1:12" s="111" customFormat="1" ht="15" hidden="1" outlineLevel="1">
      <c r="A62" s="90"/>
      <c r="B62" s="90" t="s">
        <v>17</v>
      </c>
      <c r="C62" s="91"/>
      <c r="D62" s="91"/>
      <c r="E62" s="91">
        <f aca="true" t="shared" si="5" ref="E62:L62">E47+E51+E61</f>
        <v>46.66</v>
      </c>
      <c r="F62" s="91">
        <f t="shared" si="5"/>
        <v>53.67999999999999</v>
      </c>
      <c r="G62" s="91">
        <f t="shared" si="5"/>
        <v>47.69</v>
      </c>
      <c r="H62" s="91">
        <f t="shared" si="5"/>
        <v>53.620000000000005</v>
      </c>
      <c r="I62" s="91">
        <f t="shared" si="5"/>
        <v>174.32</v>
      </c>
      <c r="J62" s="91">
        <f t="shared" si="5"/>
        <v>205.88</v>
      </c>
      <c r="K62" s="91">
        <f t="shared" si="5"/>
        <v>1311.17</v>
      </c>
      <c r="L62" s="91">
        <f t="shared" si="5"/>
        <v>1517.77</v>
      </c>
    </row>
    <row r="63" spans="1:12" ht="15" hidden="1" outlineLevel="1">
      <c r="A63" s="10"/>
      <c r="B63" s="10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hidden="1" outlineLevel="1">
      <c r="A64" s="10"/>
      <c r="B64" s="87" t="s">
        <v>23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hidden="1" outlineLevel="1">
      <c r="A65" s="10"/>
      <c r="B65" s="15" t="s">
        <v>5</v>
      </c>
      <c r="C65" s="14"/>
      <c r="D65" s="4"/>
      <c r="E65" s="4"/>
      <c r="F65" s="4"/>
      <c r="G65" s="4"/>
      <c r="H65" s="4"/>
      <c r="I65" s="4"/>
      <c r="J65" s="4"/>
      <c r="K65" s="4"/>
      <c r="L65" s="4"/>
    </row>
    <row r="66" spans="1:12" ht="15" hidden="1" outlineLevel="1">
      <c r="A66" s="10" t="s">
        <v>80</v>
      </c>
      <c r="B66" s="10" t="s">
        <v>189</v>
      </c>
      <c r="C66" s="4">
        <v>220</v>
      </c>
      <c r="D66" s="4">
        <v>250</v>
      </c>
      <c r="E66" s="4">
        <v>37.1</v>
      </c>
      <c r="F66" s="4">
        <v>42.2</v>
      </c>
      <c r="G66" s="4">
        <v>21.1</v>
      </c>
      <c r="H66" s="4">
        <v>24</v>
      </c>
      <c r="I66" s="4">
        <v>29</v>
      </c>
      <c r="J66" s="4">
        <v>33</v>
      </c>
      <c r="K66" s="4">
        <v>455.4</v>
      </c>
      <c r="L66" s="4">
        <v>517.5</v>
      </c>
    </row>
    <row r="67" spans="1:136" ht="15" hidden="1" outlineLevel="1">
      <c r="A67" s="10" t="s">
        <v>238</v>
      </c>
      <c r="B67" s="10" t="s">
        <v>139</v>
      </c>
      <c r="C67" s="4">
        <v>20</v>
      </c>
      <c r="D67" s="4">
        <v>30</v>
      </c>
      <c r="E67" s="4">
        <v>1.4</v>
      </c>
      <c r="F67" s="4">
        <v>2.1</v>
      </c>
      <c r="G67" s="4">
        <v>1.7</v>
      </c>
      <c r="H67" s="4">
        <v>2.5</v>
      </c>
      <c r="I67" s="4">
        <v>11.1</v>
      </c>
      <c r="J67" s="4">
        <v>16.7</v>
      </c>
      <c r="K67" s="4">
        <v>63.4</v>
      </c>
      <c r="L67" s="4">
        <v>95.1</v>
      </c>
      <c r="M6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</row>
    <row r="68" spans="1:136" ht="30" hidden="1" outlineLevel="1">
      <c r="A68" s="10" t="s">
        <v>281</v>
      </c>
      <c r="B68" s="10" t="s">
        <v>250</v>
      </c>
      <c r="C68" s="4">
        <v>200</v>
      </c>
      <c r="D68" s="4">
        <v>200</v>
      </c>
      <c r="E68" s="4">
        <v>3.6</v>
      </c>
      <c r="F68" s="4">
        <v>3.6</v>
      </c>
      <c r="G68" s="4">
        <v>3.3</v>
      </c>
      <c r="H68" s="4">
        <v>3.3</v>
      </c>
      <c r="I68" s="4">
        <v>13.7</v>
      </c>
      <c r="J68" s="4">
        <v>13.7</v>
      </c>
      <c r="K68" s="4">
        <v>100</v>
      </c>
      <c r="L68" s="4">
        <v>100</v>
      </c>
      <c r="M68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</row>
    <row r="69" spans="1:12" ht="15" hidden="1" outlineLevel="1">
      <c r="A69" s="10"/>
      <c r="B69" s="10" t="s">
        <v>303</v>
      </c>
      <c r="C69" s="4">
        <v>50</v>
      </c>
      <c r="D69" s="4">
        <v>70</v>
      </c>
      <c r="E69" s="4">
        <v>3.9</v>
      </c>
      <c r="F69" s="4">
        <v>5.3</v>
      </c>
      <c r="G69" s="4">
        <v>0.8</v>
      </c>
      <c r="H69" s="4">
        <v>1.12</v>
      </c>
      <c r="I69" s="4">
        <v>26.5</v>
      </c>
      <c r="J69" s="4">
        <v>37.1</v>
      </c>
      <c r="K69" s="4">
        <v>128.7</v>
      </c>
      <c r="L69" s="4">
        <v>180</v>
      </c>
    </row>
    <row r="70" spans="1:12" ht="15" hidden="1" outlineLevel="1">
      <c r="A70" s="10" t="s">
        <v>103</v>
      </c>
      <c r="B70" s="10" t="s">
        <v>305</v>
      </c>
      <c r="C70" s="4">
        <v>10</v>
      </c>
      <c r="D70" s="4">
        <v>10</v>
      </c>
      <c r="E70" s="4">
        <v>0.08</v>
      </c>
      <c r="F70" s="4">
        <v>0.08</v>
      </c>
      <c r="G70" s="4">
        <v>7.25</v>
      </c>
      <c r="H70" s="4">
        <v>7.25</v>
      </c>
      <c r="I70" s="4">
        <v>0.13</v>
      </c>
      <c r="J70" s="4">
        <v>0.13</v>
      </c>
      <c r="K70" s="4">
        <v>66.06</v>
      </c>
      <c r="L70" s="4">
        <v>66.06</v>
      </c>
    </row>
    <row r="71" spans="1:12" ht="15" hidden="1" outlineLevel="1">
      <c r="A71" s="10"/>
      <c r="B71" s="10" t="s">
        <v>7</v>
      </c>
      <c r="C71" s="4">
        <f aca="true" t="shared" si="6" ref="C71:L71">SUM(C66:C70)</f>
        <v>500</v>
      </c>
      <c r="D71" s="4">
        <f t="shared" si="6"/>
        <v>560</v>
      </c>
      <c r="E71" s="4">
        <f t="shared" si="6"/>
        <v>46.08</v>
      </c>
      <c r="F71" s="4">
        <f t="shared" si="6"/>
        <v>53.28</v>
      </c>
      <c r="G71" s="4">
        <f t="shared" si="6"/>
        <v>34.150000000000006</v>
      </c>
      <c r="H71" s="4">
        <f t="shared" si="6"/>
        <v>38.17</v>
      </c>
      <c r="I71" s="4">
        <f t="shared" si="6"/>
        <v>80.42999999999999</v>
      </c>
      <c r="J71" s="4">
        <f t="shared" si="6"/>
        <v>100.63</v>
      </c>
      <c r="K71" s="4">
        <f t="shared" si="6"/>
        <v>813.56</v>
      </c>
      <c r="L71" s="4">
        <f t="shared" si="6"/>
        <v>958.6600000000001</v>
      </c>
    </row>
    <row r="72" spans="1:12" ht="15" hidden="1" outlineLevel="1">
      <c r="A72" s="10"/>
      <c r="B72" s="10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hidden="1" outlineLevel="1">
      <c r="A73" s="10"/>
      <c r="B73" s="15" t="s">
        <v>306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 hidden="1" outlineLevel="1">
      <c r="A74" s="10" t="s">
        <v>95</v>
      </c>
      <c r="B74" s="10" t="s">
        <v>32</v>
      </c>
      <c r="C74" s="4">
        <v>200</v>
      </c>
      <c r="D74" s="4">
        <v>200</v>
      </c>
      <c r="E74" s="4">
        <v>1.4</v>
      </c>
      <c r="F74" s="4">
        <v>1.4</v>
      </c>
      <c r="G74" s="4">
        <v>0.2</v>
      </c>
      <c r="H74" s="4">
        <v>0.2</v>
      </c>
      <c r="I74" s="4">
        <v>26.4</v>
      </c>
      <c r="J74" s="4">
        <v>26.4</v>
      </c>
      <c r="K74" s="4">
        <v>107.84</v>
      </c>
      <c r="L74" s="4">
        <v>107.84</v>
      </c>
    </row>
    <row r="75" spans="1:12" ht="15" hidden="1" outlineLevel="1">
      <c r="A75" s="10"/>
      <c r="B75" s="10" t="s">
        <v>7</v>
      </c>
      <c r="C75" s="4"/>
      <c r="D75" s="4"/>
      <c r="E75" s="4">
        <v>1.4</v>
      </c>
      <c r="F75" s="4">
        <v>1.4</v>
      </c>
      <c r="G75" s="4">
        <v>0.2</v>
      </c>
      <c r="H75" s="4">
        <v>0.2</v>
      </c>
      <c r="I75" s="4">
        <v>26.4</v>
      </c>
      <c r="J75" s="4">
        <v>26.4</v>
      </c>
      <c r="K75" s="4">
        <v>107.84</v>
      </c>
      <c r="L75" s="4">
        <v>107.84</v>
      </c>
    </row>
    <row r="76" spans="1:12" ht="15" hidden="1" outlineLevel="1">
      <c r="A76" s="10"/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.75" customHeight="1" hidden="1" outlineLevel="1">
      <c r="A77" s="10"/>
      <c r="B77" s="15" t="s">
        <v>9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36" ht="16.5" customHeight="1" hidden="1" outlineLevel="1">
      <c r="A78" s="10" t="s">
        <v>313</v>
      </c>
      <c r="B78" s="10" t="s">
        <v>314</v>
      </c>
      <c r="C78" s="4">
        <v>80</v>
      </c>
      <c r="D78" s="4">
        <v>100</v>
      </c>
      <c r="E78" s="4">
        <v>1.12</v>
      </c>
      <c r="F78" s="4">
        <v>1.4</v>
      </c>
      <c r="G78" s="4">
        <v>6.3</v>
      </c>
      <c r="H78" s="4">
        <v>7.9</v>
      </c>
      <c r="I78" s="4">
        <v>5.4</v>
      </c>
      <c r="J78" s="4">
        <v>6.8</v>
      </c>
      <c r="K78" s="4">
        <v>83.2</v>
      </c>
      <c r="L78" s="4">
        <v>104</v>
      </c>
      <c r="M78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</row>
    <row r="79" spans="1:12" ht="15" hidden="1" outlineLevel="1">
      <c r="A79" s="10" t="s">
        <v>315</v>
      </c>
      <c r="B79" s="10" t="s">
        <v>62</v>
      </c>
      <c r="C79" s="4">
        <v>200</v>
      </c>
      <c r="D79" s="4">
        <v>250</v>
      </c>
      <c r="E79" s="4">
        <v>1.5</v>
      </c>
      <c r="F79" s="4">
        <v>1.9</v>
      </c>
      <c r="G79" s="4">
        <v>2.5</v>
      </c>
      <c r="H79" s="4">
        <v>3.2</v>
      </c>
      <c r="I79" s="4">
        <v>7.4</v>
      </c>
      <c r="J79" s="4">
        <v>9.3</v>
      </c>
      <c r="K79" s="4">
        <v>53</v>
      </c>
      <c r="L79" s="4">
        <v>67</v>
      </c>
    </row>
    <row r="80" spans="1:136" ht="15" hidden="1" outlineLevel="1">
      <c r="A80" s="10" t="s">
        <v>234</v>
      </c>
      <c r="B80" s="10" t="s">
        <v>316</v>
      </c>
      <c r="C80" s="4">
        <v>100</v>
      </c>
      <c r="D80" s="4">
        <v>125</v>
      </c>
      <c r="E80" s="68">
        <v>15.5</v>
      </c>
      <c r="F80" s="68">
        <v>19.4</v>
      </c>
      <c r="G80" s="68">
        <v>9</v>
      </c>
      <c r="H80" s="68">
        <v>11</v>
      </c>
      <c r="I80" s="68">
        <v>4.5</v>
      </c>
      <c r="J80" s="68">
        <v>5.6</v>
      </c>
      <c r="K80" s="68">
        <v>159</v>
      </c>
      <c r="L80" s="68">
        <v>199</v>
      </c>
      <c r="M80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</row>
    <row r="81" spans="1:136" ht="15" hidden="1" outlineLevel="1">
      <c r="A81" s="10" t="s">
        <v>288</v>
      </c>
      <c r="B81" s="10" t="s">
        <v>251</v>
      </c>
      <c r="C81" s="4">
        <v>100</v>
      </c>
      <c r="D81" s="4">
        <v>100</v>
      </c>
      <c r="E81" s="4">
        <v>19.3</v>
      </c>
      <c r="F81" s="4">
        <v>19.3</v>
      </c>
      <c r="G81" s="4">
        <v>6.1</v>
      </c>
      <c r="H81" s="4">
        <v>6.1</v>
      </c>
      <c r="I81" s="4">
        <v>3.2</v>
      </c>
      <c r="J81" s="4">
        <v>3.2</v>
      </c>
      <c r="K81" s="4">
        <v>145</v>
      </c>
      <c r="L81" s="4">
        <v>145</v>
      </c>
      <c r="M81" s="2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</row>
    <row r="82" spans="1:12" ht="15" customHeight="1" hidden="1" outlineLevel="1">
      <c r="A82" s="3" t="s">
        <v>317</v>
      </c>
      <c r="B82" s="10" t="s">
        <v>108</v>
      </c>
      <c r="C82" s="11">
        <v>150</v>
      </c>
      <c r="D82" s="4">
        <v>180</v>
      </c>
      <c r="E82" s="4">
        <v>4.6</v>
      </c>
      <c r="F82" s="4">
        <v>5.5</v>
      </c>
      <c r="G82" s="4">
        <v>4</v>
      </c>
      <c r="H82" s="4">
        <v>4.8</v>
      </c>
      <c r="I82" s="4">
        <v>20</v>
      </c>
      <c r="J82" s="4">
        <v>24</v>
      </c>
      <c r="K82" s="4">
        <v>137</v>
      </c>
      <c r="L82" s="4">
        <v>162</v>
      </c>
    </row>
    <row r="83" spans="1:12" ht="15" hidden="1" outlineLevel="1">
      <c r="A83" s="10" t="s">
        <v>318</v>
      </c>
      <c r="B83" s="10" t="s">
        <v>319</v>
      </c>
      <c r="C83" s="4">
        <v>200</v>
      </c>
      <c r="D83" s="4">
        <v>200</v>
      </c>
      <c r="E83" s="4">
        <v>0.2</v>
      </c>
      <c r="F83" s="4">
        <v>0.2</v>
      </c>
      <c r="G83" s="4">
        <v>0</v>
      </c>
      <c r="H83" s="4">
        <v>0</v>
      </c>
      <c r="I83" s="4">
        <v>19.7</v>
      </c>
      <c r="J83" s="4">
        <v>19.7</v>
      </c>
      <c r="K83" s="4">
        <v>80</v>
      </c>
      <c r="L83" s="4">
        <v>80</v>
      </c>
    </row>
    <row r="84" spans="1:12" ht="15" customHeight="1" hidden="1" outlineLevel="1">
      <c r="A84" s="10"/>
      <c r="B84" s="10" t="s">
        <v>6</v>
      </c>
      <c r="C84" s="4">
        <v>40</v>
      </c>
      <c r="D84" s="4">
        <v>50</v>
      </c>
      <c r="E84" s="4">
        <v>3.04</v>
      </c>
      <c r="F84" s="4">
        <v>3.8</v>
      </c>
      <c r="G84" s="4">
        <v>0.36</v>
      </c>
      <c r="H84" s="4">
        <v>0.45</v>
      </c>
      <c r="I84" s="4">
        <v>18.68</v>
      </c>
      <c r="J84" s="4">
        <v>23.35</v>
      </c>
      <c r="K84" s="4">
        <v>91.8</v>
      </c>
      <c r="L84" s="4">
        <v>114.82</v>
      </c>
    </row>
    <row r="85" spans="1:12" ht="15" hidden="1" outlineLevel="1">
      <c r="A85" s="10"/>
      <c r="B85" s="10" t="s">
        <v>39</v>
      </c>
      <c r="C85" s="4">
        <v>40</v>
      </c>
      <c r="D85" s="4">
        <v>60</v>
      </c>
      <c r="E85" s="4">
        <v>2.64</v>
      </c>
      <c r="F85" s="4">
        <v>3.3</v>
      </c>
      <c r="G85" s="4">
        <v>0.48</v>
      </c>
      <c r="H85" s="4">
        <v>0.6</v>
      </c>
      <c r="I85" s="4">
        <v>13.36</v>
      </c>
      <c r="J85" s="4">
        <v>16.7</v>
      </c>
      <c r="K85" s="4">
        <v>0</v>
      </c>
      <c r="L85" s="4">
        <v>86.89</v>
      </c>
    </row>
    <row r="86" spans="1:12" ht="15" hidden="1" outlineLevel="1">
      <c r="A86" s="10"/>
      <c r="B86" s="10" t="s">
        <v>7</v>
      </c>
      <c r="C86" s="4">
        <f aca="true" t="shared" si="7" ref="C86:L86">C78+C79+C80+C82+C83+C84+C85</f>
        <v>810</v>
      </c>
      <c r="D86" s="4">
        <f t="shared" si="7"/>
        <v>965</v>
      </c>
      <c r="E86" s="4">
        <f t="shared" si="7"/>
        <v>28.599999999999998</v>
      </c>
      <c r="F86" s="4">
        <f t="shared" si="7"/>
        <v>35.49999999999999</v>
      </c>
      <c r="G86" s="4">
        <f t="shared" si="7"/>
        <v>22.64</v>
      </c>
      <c r="H86" s="4">
        <f t="shared" si="7"/>
        <v>27.950000000000003</v>
      </c>
      <c r="I86" s="4">
        <f t="shared" si="7"/>
        <v>89.04</v>
      </c>
      <c r="J86" s="4">
        <f t="shared" si="7"/>
        <v>105.45</v>
      </c>
      <c r="K86" s="4">
        <f t="shared" si="7"/>
        <v>604</v>
      </c>
      <c r="L86" s="4">
        <f t="shared" si="7"/>
        <v>813.7099999999999</v>
      </c>
    </row>
    <row r="87" spans="1:12" s="111" customFormat="1" ht="15" hidden="1" outlineLevel="1">
      <c r="A87" s="90"/>
      <c r="B87" s="90" t="s">
        <v>17</v>
      </c>
      <c r="C87" s="91"/>
      <c r="D87" s="91"/>
      <c r="E87" s="91">
        <f aca="true" t="shared" si="8" ref="E87:L87">E71+E75+E86</f>
        <v>76.08</v>
      </c>
      <c r="F87" s="91">
        <f t="shared" si="8"/>
        <v>90.17999999999999</v>
      </c>
      <c r="G87" s="91">
        <f t="shared" si="8"/>
        <v>56.99000000000001</v>
      </c>
      <c r="H87" s="91">
        <f t="shared" si="8"/>
        <v>66.32000000000001</v>
      </c>
      <c r="I87" s="91">
        <f t="shared" si="8"/>
        <v>195.87</v>
      </c>
      <c r="J87" s="91">
        <f t="shared" si="8"/>
        <v>232.48000000000002</v>
      </c>
      <c r="K87" s="91">
        <f t="shared" si="8"/>
        <v>1525.4</v>
      </c>
      <c r="L87" s="91">
        <f t="shared" si="8"/>
        <v>1880.21</v>
      </c>
    </row>
    <row r="88" spans="1:12" ht="15" hidden="1" outlineLevel="1">
      <c r="A88" s="10"/>
      <c r="B88" s="10" t="s">
        <v>48</v>
      </c>
      <c r="C88" s="4">
        <v>100</v>
      </c>
      <c r="D88" s="4">
        <v>100</v>
      </c>
      <c r="E88" s="4">
        <v>0.4</v>
      </c>
      <c r="F88" s="4">
        <v>0.4</v>
      </c>
      <c r="G88" s="4">
        <v>0.3</v>
      </c>
      <c r="H88" s="4">
        <v>0.3</v>
      </c>
      <c r="I88" s="4">
        <v>10.3</v>
      </c>
      <c r="J88" s="4">
        <v>10.3</v>
      </c>
      <c r="K88" s="4">
        <v>46</v>
      </c>
      <c r="L88" s="4">
        <v>46</v>
      </c>
    </row>
    <row r="89" spans="1:12" ht="15" hidden="1" outlineLevel="1">
      <c r="A89" s="10"/>
      <c r="B89" s="87" t="s">
        <v>25</v>
      </c>
      <c r="C89" s="14"/>
      <c r="D89" s="4"/>
      <c r="E89" s="4"/>
      <c r="F89" s="4"/>
      <c r="G89" s="4"/>
      <c r="H89" s="4"/>
      <c r="I89" s="4"/>
      <c r="J89" s="4"/>
      <c r="K89" s="4"/>
      <c r="L89" s="4"/>
    </row>
    <row r="90" spans="1:12" ht="15" hidden="1" outlineLevel="1">
      <c r="A90" s="10"/>
      <c r="B90" s="15" t="s">
        <v>5</v>
      </c>
      <c r="C90" s="16"/>
      <c r="D90" s="4"/>
      <c r="E90" s="4"/>
      <c r="F90" s="4"/>
      <c r="G90" s="4"/>
      <c r="H90" s="4"/>
      <c r="I90" s="4"/>
      <c r="J90" s="4"/>
      <c r="K90" s="4"/>
      <c r="L90" s="4"/>
    </row>
    <row r="91" spans="1:136" ht="15" hidden="1" outlineLevel="1">
      <c r="A91" s="10" t="s">
        <v>83</v>
      </c>
      <c r="B91" s="10" t="s">
        <v>97</v>
      </c>
      <c r="C91" s="4">
        <v>20</v>
      </c>
      <c r="D91" s="4">
        <v>20</v>
      </c>
      <c r="E91" s="4">
        <v>5.2</v>
      </c>
      <c r="F91" s="4">
        <v>5.2</v>
      </c>
      <c r="G91" s="4">
        <v>5.4</v>
      </c>
      <c r="H91" s="4">
        <v>5.4</v>
      </c>
      <c r="I91" s="4">
        <v>0</v>
      </c>
      <c r="J91" s="4">
        <v>0</v>
      </c>
      <c r="K91" s="4">
        <v>70</v>
      </c>
      <c r="L91" s="4">
        <v>70</v>
      </c>
      <c r="M91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</row>
    <row r="92" spans="1:136" ht="15" customHeight="1" hidden="1" outlineLevel="1">
      <c r="A92" s="10" t="s">
        <v>180</v>
      </c>
      <c r="B92" s="10" t="s">
        <v>181</v>
      </c>
      <c r="C92" s="4">
        <v>220</v>
      </c>
      <c r="D92" s="4">
        <v>250</v>
      </c>
      <c r="E92" s="4">
        <v>8</v>
      </c>
      <c r="F92" s="4">
        <v>9.1</v>
      </c>
      <c r="G92" s="4">
        <v>10.5</v>
      </c>
      <c r="H92" s="4">
        <v>12</v>
      </c>
      <c r="I92" s="4">
        <v>32.2</v>
      </c>
      <c r="J92" s="4">
        <v>36.6</v>
      </c>
      <c r="K92" s="4">
        <v>256.3</v>
      </c>
      <c r="L92" s="4">
        <v>291.2</v>
      </c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</row>
    <row r="93" spans="1:12" ht="15" hidden="1" outlineLevel="1">
      <c r="A93" s="10" t="s">
        <v>320</v>
      </c>
      <c r="B93" s="10" t="s">
        <v>321</v>
      </c>
      <c r="C93" s="4">
        <v>200</v>
      </c>
      <c r="D93" s="4">
        <v>200</v>
      </c>
      <c r="E93" s="4">
        <v>3</v>
      </c>
      <c r="F93" s="4">
        <v>3</v>
      </c>
      <c r="G93" s="4">
        <v>2.9</v>
      </c>
      <c r="H93" s="4">
        <v>2.9</v>
      </c>
      <c r="I93" s="4">
        <v>13.4</v>
      </c>
      <c r="J93" s="4">
        <v>13.4</v>
      </c>
      <c r="K93" s="4">
        <v>91</v>
      </c>
      <c r="L93" s="4">
        <v>91</v>
      </c>
    </row>
    <row r="94" spans="1:12" ht="15" hidden="1" outlineLevel="1">
      <c r="A94" s="10"/>
      <c r="B94" s="10" t="s">
        <v>303</v>
      </c>
      <c r="C94" s="4">
        <v>50</v>
      </c>
      <c r="D94" s="4">
        <v>70</v>
      </c>
      <c r="E94" s="4">
        <v>3.9</v>
      </c>
      <c r="F94" s="4">
        <v>5.3</v>
      </c>
      <c r="G94" s="4">
        <v>0.8</v>
      </c>
      <c r="H94" s="4">
        <v>1.12</v>
      </c>
      <c r="I94" s="4">
        <v>26.5</v>
      </c>
      <c r="J94" s="4">
        <v>37.1</v>
      </c>
      <c r="K94" s="4">
        <v>128.7</v>
      </c>
      <c r="L94" s="4">
        <v>180</v>
      </c>
    </row>
    <row r="95" spans="1:12" ht="15" hidden="1" outlineLevel="1">
      <c r="A95" s="10" t="s">
        <v>103</v>
      </c>
      <c r="B95" s="10" t="s">
        <v>305</v>
      </c>
      <c r="C95" s="4">
        <v>10</v>
      </c>
      <c r="D95" s="4">
        <v>10</v>
      </c>
      <c r="E95" s="4">
        <v>0.08</v>
      </c>
      <c r="F95" s="4">
        <v>0.08</v>
      </c>
      <c r="G95" s="4">
        <v>7.25</v>
      </c>
      <c r="H95" s="4">
        <v>7.25</v>
      </c>
      <c r="I95" s="4">
        <v>0.13</v>
      </c>
      <c r="J95" s="4">
        <v>0.13</v>
      </c>
      <c r="K95" s="4">
        <v>66.06</v>
      </c>
      <c r="L95" s="4">
        <v>66.06</v>
      </c>
    </row>
    <row r="96" spans="1:12" ht="15" hidden="1" outlineLevel="1">
      <c r="A96" s="10"/>
      <c r="B96" s="10" t="s">
        <v>7</v>
      </c>
      <c r="C96" s="4">
        <f>SUM(C91:C95)</f>
        <v>500</v>
      </c>
      <c r="D96" s="4">
        <f>SUM(D91:D95)</f>
        <v>550</v>
      </c>
      <c r="E96" s="4">
        <f aca="true" t="shared" si="9" ref="E96:L96">SUM(E91:E95)</f>
        <v>20.179999999999996</v>
      </c>
      <c r="F96" s="4">
        <f t="shared" si="9"/>
        <v>22.68</v>
      </c>
      <c r="G96" s="4">
        <f t="shared" si="9"/>
        <v>26.85</v>
      </c>
      <c r="H96" s="4">
        <f t="shared" si="9"/>
        <v>28.669999999999998</v>
      </c>
      <c r="I96" s="4">
        <f t="shared" si="9"/>
        <v>72.22999999999999</v>
      </c>
      <c r="J96" s="4">
        <f t="shared" si="9"/>
        <v>87.22999999999999</v>
      </c>
      <c r="K96" s="4">
        <f t="shared" si="9"/>
        <v>612.06</v>
      </c>
      <c r="L96" s="4">
        <f t="shared" si="9"/>
        <v>698.26</v>
      </c>
    </row>
    <row r="97" spans="1:12" ht="15" hidden="1" outlineLevel="1">
      <c r="A97" s="10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 hidden="1" outlineLevel="1">
      <c r="A98" s="10"/>
      <c r="B98" s="15" t="s">
        <v>306</v>
      </c>
      <c r="C98" s="16"/>
      <c r="D98" s="4"/>
      <c r="E98" s="4"/>
      <c r="F98" s="4"/>
      <c r="G98" s="4"/>
      <c r="H98" s="4"/>
      <c r="I98" s="4"/>
      <c r="J98" s="4"/>
      <c r="K98" s="4"/>
      <c r="L98" s="4"/>
    </row>
    <row r="99" spans="1:136" ht="15" hidden="1" outlineLevel="1">
      <c r="A99" s="10"/>
      <c r="B99" s="10" t="s">
        <v>48</v>
      </c>
      <c r="C99" s="4">
        <v>200</v>
      </c>
      <c r="D99" s="4">
        <v>200</v>
      </c>
      <c r="E99" s="4">
        <v>3</v>
      </c>
      <c r="F99" s="4">
        <v>3</v>
      </c>
      <c r="G99" s="4">
        <v>1</v>
      </c>
      <c r="H99" s="4">
        <v>1</v>
      </c>
      <c r="I99" s="4">
        <v>42</v>
      </c>
      <c r="J99" s="4">
        <v>42</v>
      </c>
      <c r="K99" s="4">
        <v>184.2</v>
      </c>
      <c r="L99" s="4">
        <v>184.2</v>
      </c>
      <c r="M99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</row>
    <row r="100" spans="1:136" ht="15" hidden="1" outlineLevel="1">
      <c r="A100" s="10"/>
      <c r="B100" s="10" t="s">
        <v>7</v>
      </c>
      <c r="C100" s="4">
        <v>200</v>
      </c>
      <c r="D100" s="4">
        <v>200</v>
      </c>
      <c r="E100" s="4">
        <v>3</v>
      </c>
      <c r="F100" s="4">
        <v>3</v>
      </c>
      <c r="G100" s="4">
        <v>1</v>
      </c>
      <c r="H100" s="4">
        <v>1</v>
      </c>
      <c r="I100" s="4">
        <v>42</v>
      </c>
      <c r="J100" s="4">
        <v>42</v>
      </c>
      <c r="K100" s="4">
        <v>184.2</v>
      </c>
      <c r="L100" s="4">
        <v>184.2</v>
      </c>
      <c r="M100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</row>
    <row r="101" spans="1:12" ht="15" hidden="1" outlineLevel="1">
      <c r="A101" s="10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 hidden="1" outlineLevel="1">
      <c r="A102" s="10"/>
      <c r="B102" s="15" t="s">
        <v>9</v>
      </c>
      <c r="C102" s="16"/>
      <c r="D102" s="4"/>
      <c r="E102" s="4"/>
      <c r="F102" s="4"/>
      <c r="G102" s="4"/>
      <c r="H102" s="4"/>
      <c r="I102" s="4"/>
      <c r="J102" s="4"/>
      <c r="K102" s="4"/>
      <c r="L102" s="4"/>
    </row>
    <row r="103" spans="1:136" ht="16.5" customHeight="1" hidden="1" outlineLevel="1">
      <c r="A103" s="10" t="s">
        <v>322</v>
      </c>
      <c r="B103" s="17" t="s">
        <v>104</v>
      </c>
      <c r="C103" s="4">
        <v>70</v>
      </c>
      <c r="D103" s="4">
        <v>100</v>
      </c>
      <c r="E103" s="4">
        <v>1.12</v>
      </c>
      <c r="F103" s="4">
        <v>1.6</v>
      </c>
      <c r="G103" s="4">
        <v>3.5</v>
      </c>
      <c r="H103" s="4">
        <v>5</v>
      </c>
      <c r="I103" s="4">
        <v>7.6</v>
      </c>
      <c r="J103" s="4">
        <v>10.9</v>
      </c>
      <c r="K103" s="4">
        <v>66.5</v>
      </c>
      <c r="L103" s="4">
        <v>95</v>
      </c>
      <c r="M103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</row>
    <row r="104" spans="1:12" ht="15" customHeight="1" hidden="1" outlineLevel="1">
      <c r="A104" s="10" t="s">
        <v>323</v>
      </c>
      <c r="B104" s="10" t="s">
        <v>101</v>
      </c>
      <c r="C104" s="4">
        <v>200</v>
      </c>
      <c r="D104" s="4">
        <v>250</v>
      </c>
      <c r="E104" s="4">
        <v>4.3</v>
      </c>
      <c r="F104" s="4">
        <v>5.3</v>
      </c>
      <c r="G104" s="4">
        <v>4</v>
      </c>
      <c r="H104" s="4">
        <v>5</v>
      </c>
      <c r="I104" s="4">
        <v>18.6</v>
      </c>
      <c r="J104" s="4">
        <v>23.2</v>
      </c>
      <c r="K104" s="4">
        <v>118</v>
      </c>
      <c r="L104" s="4">
        <v>147</v>
      </c>
    </row>
    <row r="105" spans="1:12" ht="15" hidden="1" outlineLevel="1">
      <c r="A105" s="10" t="s">
        <v>324</v>
      </c>
      <c r="B105" s="10" t="s">
        <v>171</v>
      </c>
      <c r="C105" s="4">
        <v>100</v>
      </c>
      <c r="D105" s="4">
        <v>100</v>
      </c>
      <c r="E105" s="4">
        <v>14.8</v>
      </c>
      <c r="F105" s="4">
        <v>14.8</v>
      </c>
      <c r="G105" s="4">
        <v>4.3</v>
      </c>
      <c r="H105" s="4">
        <v>4.3</v>
      </c>
      <c r="I105" s="4">
        <v>3.3</v>
      </c>
      <c r="J105" s="4">
        <v>3.3</v>
      </c>
      <c r="K105" s="4">
        <v>111.3</v>
      </c>
      <c r="L105" s="4">
        <v>111.3</v>
      </c>
    </row>
    <row r="106" spans="1:12" ht="15" customHeight="1" hidden="1" outlineLevel="1">
      <c r="A106" s="10" t="s">
        <v>149</v>
      </c>
      <c r="B106" s="10" t="s">
        <v>40</v>
      </c>
      <c r="C106" s="4">
        <v>150</v>
      </c>
      <c r="D106" s="4">
        <v>180</v>
      </c>
      <c r="E106" s="4">
        <v>3.1</v>
      </c>
      <c r="F106" s="4">
        <v>3.7</v>
      </c>
      <c r="G106" s="4">
        <v>4.2</v>
      </c>
      <c r="H106" s="4">
        <v>5.1</v>
      </c>
      <c r="I106" s="4">
        <v>22.3</v>
      </c>
      <c r="J106" s="4">
        <v>26.8</v>
      </c>
      <c r="K106" s="4">
        <v>135</v>
      </c>
      <c r="L106" s="4">
        <v>162</v>
      </c>
    </row>
    <row r="107" spans="1:12" ht="17.25" customHeight="1" hidden="1" outlineLevel="1">
      <c r="A107" s="3" t="s">
        <v>325</v>
      </c>
      <c r="B107" s="10" t="s">
        <v>326</v>
      </c>
      <c r="C107" s="4">
        <v>200</v>
      </c>
      <c r="D107" s="4">
        <v>200</v>
      </c>
      <c r="E107" s="4">
        <v>0.2</v>
      </c>
      <c r="F107" s="4">
        <v>0.2</v>
      </c>
      <c r="G107" s="4">
        <v>0</v>
      </c>
      <c r="H107" s="4">
        <v>0</v>
      </c>
      <c r="I107" s="4">
        <v>27.4</v>
      </c>
      <c r="J107" s="4">
        <v>27.4</v>
      </c>
      <c r="K107" s="4">
        <v>110.5</v>
      </c>
      <c r="L107" s="4">
        <v>110.5</v>
      </c>
    </row>
    <row r="108" spans="1:12" ht="15" hidden="1" outlineLevel="1">
      <c r="A108" s="10"/>
      <c r="B108" s="10" t="s">
        <v>6</v>
      </c>
      <c r="C108" s="4">
        <v>40</v>
      </c>
      <c r="D108" s="4">
        <v>50</v>
      </c>
      <c r="E108" s="4">
        <v>3.04</v>
      </c>
      <c r="F108" s="4">
        <v>3.8</v>
      </c>
      <c r="G108" s="4">
        <v>0.36</v>
      </c>
      <c r="H108" s="4">
        <v>0.45</v>
      </c>
      <c r="I108" s="4">
        <v>18.68</v>
      </c>
      <c r="J108" s="4">
        <v>23.35</v>
      </c>
      <c r="K108" s="4">
        <v>91.8</v>
      </c>
      <c r="L108" s="4">
        <v>114.82</v>
      </c>
    </row>
    <row r="109" spans="1:12" ht="15" hidden="1" outlineLevel="1">
      <c r="A109" s="10"/>
      <c r="B109" s="10" t="s">
        <v>39</v>
      </c>
      <c r="C109" s="4">
        <v>40</v>
      </c>
      <c r="D109" s="4">
        <v>60</v>
      </c>
      <c r="E109" s="4">
        <v>2.64</v>
      </c>
      <c r="F109" s="4">
        <v>3.3</v>
      </c>
      <c r="G109" s="4">
        <v>0.48</v>
      </c>
      <c r="H109" s="4">
        <v>0.6</v>
      </c>
      <c r="I109" s="4">
        <v>13.36</v>
      </c>
      <c r="J109" s="4">
        <v>16.7</v>
      </c>
      <c r="K109" s="4">
        <v>0</v>
      </c>
      <c r="L109" s="4">
        <v>86.89</v>
      </c>
    </row>
    <row r="110" spans="1:12" ht="15" hidden="1" outlineLevel="1">
      <c r="A110" s="10"/>
      <c r="B110" s="10" t="s">
        <v>7</v>
      </c>
      <c r="C110" s="4"/>
      <c r="D110" s="4">
        <f>SUM(D103:D109)</f>
        <v>940</v>
      </c>
      <c r="E110" s="4">
        <f aca="true" t="shared" si="10" ref="E110:L110">SUM(E103:E109)</f>
        <v>29.2</v>
      </c>
      <c r="F110" s="4">
        <f t="shared" si="10"/>
        <v>32.7</v>
      </c>
      <c r="G110" s="4">
        <f t="shared" si="10"/>
        <v>16.84</v>
      </c>
      <c r="H110" s="4">
        <f t="shared" si="10"/>
        <v>20.45</v>
      </c>
      <c r="I110" s="4">
        <f t="shared" si="10"/>
        <v>111.24</v>
      </c>
      <c r="J110" s="4">
        <f t="shared" si="10"/>
        <v>131.64999999999998</v>
      </c>
      <c r="K110" s="4">
        <f t="shared" si="10"/>
        <v>633.0999999999999</v>
      </c>
      <c r="L110" s="4">
        <f t="shared" si="10"/>
        <v>827.5099999999999</v>
      </c>
    </row>
    <row r="111" spans="1:12" s="111" customFormat="1" ht="15" customHeight="1" hidden="1" outlineLevel="1">
      <c r="A111" s="90"/>
      <c r="B111" s="90" t="s">
        <v>17</v>
      </c>
      <c r="C111" s="91"/>
      <c r="D111" s="91"/>
      <c r="E111" s="91">
        <f aca="true" t="shared" si="11" ref="E111:L111">E96+E100+E110</f>
        <v>52.379999999999995</v>
      </c>
      <c r="F111" s="91">
        <f t="shared" si="11"/>
        <v>58.38</v>
      </c>
      <c r="G111" s="91">
        <f t="shared" si="11"/>
        <v>44.69</v>
      </c>
      <c r="H111" s="91">
        <f t="shared" si="11"/>
        <v>50.12</v>
      </c>
      <c r="I111" s="91">
        <f t="shared" si="11"/>
        <v>225.46999999999997</v>
      </c>
      <c r="J111" s="91">
        <f t="shared" si="11"/>
        <v>260.88</v>
      </c>
      <c r="K111" s="91">
        <f t="shared" si="11"/>
        <v>1429.36</v>
      </c>
      <c r="L111" s="91">
        <f t="shared" si="11"/>
        <v>1709.9699999999998</v>
      </c>
    </row>
    <row r="112" spans="1:12" ht="15" customHeight="1" hidden="1" outlineLevel="1">
      <c r="A112" s="10"/>
      <c r="B112" s="15"/>
      <c r="C112" s="16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 hidden="1" outlineLevel="1">
      <c r="A113" s="10"/>
      <c r="B113" s="92" t="s">
        <v>28</v>
      </c>
      <c r="C113" s="30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" customHeight="1" hidden="1" outlineLevel="1">
      <c r="A114" s="10"/>
      <c r="B114" s="15" t="s">
        <v>5</v>
      </c>
      <c r="C114" s="16"/>
      <c r="D114" s="4"/>
      <c r="E114" s="4"/>
      <c r="F114" s="4"/>
      <c r="G114" s="4"/>
      <c r="H114" s="4"/>
      <c r="I114" s="4"/>
      <c r="J114" s="4"/>
      <c r="K114" s="4"/>
      <c r="L114" s="4"/>
    </row>
    <row r="115" spans="1:136" ht="16.5" customHeight="1" hidden="1" outlineLevel="1">
      <c r="A115" s="10" t="s">
        <v>86</v>
      </c>
      <c r="B115" s="10" t="s">
        <v>96</v>
      </c>
      <c r="C115" s="4">
        <v>40</v>
      </c>
      <c r="D115" s="4">
        <v>50</v>
      </c>
      <c r="E115" s="4">
        <v>0.4</v>
      </c>
      <c r="F115" s="4">
        <v>0.5</v>
      </c>
      <c r="G115" s="4">
        <v>0.13</v>
      </c>
      <c r="H115" s="4">
        <v>0.16</v>
      </c>
      <c r="I115" s="4">
        <v>1.46</v>
      </c>
      <c r="J115" s="4">
        <v>1.83</v>
      </c>
      <c r="K115" s="4">
        <v>8</v>
      </c>
      <c r="L115" s="4">
        <v>10</v>
      </c>
      <c r="M115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</row>
    <row r="116" spans="1:136" ht="15" hidden="1" outlineLevel="1">
      <c r="A116" s="10" t="s">
        <v>213</v>
      </c>
      <c r="B116" s="10" t="s">
        <v>214</v>
      </c>
      <c r="C116" s="4">
        <v>200</v>
      </c>
      <c r="D116" s="4">
        <v>220</v>
      </c>
      <c r="E116" s="4">
        <v>12.8</v>
      </c>
      <c r="F116" s="4">
        <v>14</v>
      </c>
      <c r="G116" s="4">
        <v>11.6</v>
      </c>
      <c r="H116" s="4">
        <v>12.76</v>
      </c>
      <c r="I116" s="4">
        <v>16.3</v>
      </c>
      <c r="J116" s="4">
        <v>17.93</v>
      </c>
      <c r="K116" s="4">
        <v>224</v>
      </c>
      <c r="L116" s="4">
        <v>246.4</v>
      </c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</row>
    <row r="117" spans="1:136" ht="15" hidden="1" outlineLevel="1">
      <c r="A117" s="45" t="s">
        <v>284</v>
      </c>
      <c r="B117" s="56" t="s">
        <v>248</v>
      </c>
      <c r="C117" s="47">
        <v>200</v>
      </c>
      <c r="D117" s="47">
        <v>200</v>
      </c>
      <c r="E117" s="47">
        <v>1.5</v>
      </c>
      <c r="F117" s="47">
        <v>1.5</v>
      </c>
      <c r="G117" s="47">
        <v>1.6</v>
      </c>
      <c r="H117" s="47">
        <v>1.6</v>
      </c>
      <c r="I117" s="47">
        <v>14.4</v>
      </c>
      <c r="J117" s="47">
        <v>14.4</v>
      </c>
      <c r="K117" s="47">
        <v>66</v>
      </c>
      <c r="L117" s="47">
        <v>66</v>
      </c>
      <c r="M11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</row>
    <row r="118" spans="1:12" ht="15" hidden="1" outlineLevel="1">
      <c r="A118" s="10"/>
      <c r="B118" s="10" t="s">
        <v>303</v>
      </c>
      <c r="C118" s="4">
        <v>50</v>
      </c>
      <c r="D118" s="4">
        <v>70</v>
      </c>
      <c r="E118" s="4">
        <v>3.9</v>
      </c>
      <c r="F118" s="4">
        <v>5.3</v>
      </c>
      <c r="G118" s="4">
        <v>0.8</v>
      </c>
      <c r="H118" s="4">
        <v>1.12</v>
      </c>
      <c r="I118" s="4">
        <v>26.5</v>
      </c>
      <c r="J118" s="4">
        <v>37.1</v>
      </c>
      <c r="K118" s="4">
        <v>128.7</v>
      </c>
      <c r="L118" s="4">
        <v>180</v>
      </c>
    </row>
    <row r="119" spans="1:12" ht="15" hidden="1" outlineLevel="1">
      <c r="A119" s="10" t="s">
        <v>103</v>
      </c>
      <c r="B119" s="10" t="s">
        <v>305</v>
      </c>
      <c r="C119" s="4">
        <v>10</v>
      </c>
      <c r="D119" s="4">
        <v>15</v>
      </c>
      <c r="E119" s="4">
        <v>0.08</v>
      </c>
      <c r="F119" s="4">
        <v>0.12</v>
      </c>
      <c r="G119" s="4">
        <v>7.25</v>
      </c>
      <c r="H119" s="4">
        <v>10.9</v>
      </c>
      <c r="I119" s="4">
        <v>0.13</v>
      </c>
      <c r="J119" s="4">
        <v>0.19</v>
      </c>
      <c r="K119" s="4">
        <v>66.06</v>
      </c>
      <c r="L119" s="4">
        <v>99.09</v>
      </c>
    </row>
    <row r="120" spans="1:12" ht="15" hidden="1" outlineLevel="1">
      <c r="A120" s="10"/>
      <c r="B120" s="10" t="s">
        <v>7</v>
      </c>
      <c r="C120" s="4">
        <f aca="true" t="shared" si="12" ref="C120:L120">SUM(C115:C119)</f>
        <v>500</v>
      </c>
      <c r="D120" s="4">
        <f t="shared" si="12"/>
        <v>555</v>
      </c>
      <c r="E120" s="4">
        <f t="shared" si="12"/>
        <v>18.68</v>
      </c>
      <c r="F120" s="4">
        <f t="shared" si="12"/>
        <v>21.42</v>
      </c>
      <c r="G120" s="4">
        <f t="shared" si="12"/>
        <v>21.380000000000003</v>
      </c>
      <c r="H120" s="4">
        <f t="shared" si="12"/>
        <v>26.54</v>
      </c>
      <c r="I120" s="4">
        <f t="shared" si="12"/>
        <v>58.790000000000006</v>
      </c>
      <c r="J120" s="4">
        <f t="shared" si="12"/>
        <v>71.44999999999999</v>
      </c>
      <c r="K120" s="4">
        <f t="shared" si="12"/>
        <v>492.76</v>
      </c>
      <c r="L120" s="4">
        <f t="shared" si="12"/>
        <v>601.49</v>
      </c>
    </row>
    <row r="121" spans="1:12" ht="15" hidden="1" outlineLevel="1">
      <c r="A121" s="10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 hidden="1" outlineLevel="1">
      <c r="A122" s="10"/>
      <c r="B122" s="15" t="s">
        <v>306</v>
      </c>
      <c r="C122" s="16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 hidden="1" outlineLevel="1">
      <c r="A123" s="10"/>
      <c r="B123" s="10" t="s">
        <v>48</v>
      </c>
      <c r="C123" s="4">
        <v>100</v>
      </c>
      <c r="D123" s="4">
        <v>100</v>
      </c>
      <c r="E123" s="4">
        <v>0.4</v>
      </c>
      <c r="F123" s="4">
        <v>0.4</v>
      </c>
      <c r="G123" s="4">
        <v>0.4</v>
      </c>
      <c r="H123" s="4">
        <v>0.4</v>
      </c>
      <c r="I123" s="4">
        <v>9.8</v>
      </c>
      <c r="J123" s="4">
        <v>9.8</v>
      </c>
      <c r="K123" s="4">
        <v>47</v>
      </c>
      <c r="L123" s="4">
        <v>47</v>
      </c>
    </row>
    <row r="124" spans="1:12" ht="15" hidden="1" outlineLevel="1">
      <c r="A124" s="10"/>
      <c r="B124" s="10" t="s">
        <v>7</v>
      </c>
      <c r="C124" s="4"/>
      <c r="D124" s="4"/>
      <c r="E124" s="4">
        <v>0.4</v>
      </c>
      <c r="F124" s="4">
        <v>0.4</v>
      </c>
      <c r="G124" s="4">
        <v>0.4</v>
      </c>
      <c r="H124" s="4">
        <v>0.4</v>
      </c>
      <c r="I124" s="4">
        <v>9.8</v>
      </c>
      <c r="J124" s="4">
        <v>9.8</v>
      </c>
      <c r="K124" s="4">
        <v>47</v>
      </c>
      <c r="L124" s="4">
        <v>47</v>
      </c>
    </row>
    <row r="125" spans="1:12" ht="15" customHeight="1" hidden="1" outlineLevel="1">
      <c r="A125" s="10"/>
      <c r="B125" s="10"/>
      <c r="C125" s="27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 customHeight="1" hidden="1" outlineLevel="1">
      <c r="A126" s="10"/>
      <c r="B126" s="15" t="s">
        <v>9</v>
      </c>
      <c r="C126" s="16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 hidden="1" outlineLevel="1">
      <c r="A127" s="10" t="s">
        <v>89</v>
      </c>
      <c r="B127" s="10" t="s">
        <v>90</v>
      </c>
      <c r="C127" s="4">
        <v>40</v>
      </c>
      <c r="D127" s="4">
        <v>40</v>
      </c>
      <c r="E127" s="4">
        <v>0.26</v>
      </c>
      <c r="F127" s="4">
        <v>0.26</v>
      </c>
      <c r="G127" s="4">
        <v>0</v>
      </c>
      <c r="H127" s="4">
        <v>0</v>
      </c>
      <c r="I127" s="4">
        <v>1.06</v>
      </c>
      <c r="J127" s="4">
        <v>1.06</v>
      </c>
      <c r="K127" s="4">
        <v>4.4</v>
      </c>
      <c r="L127" s="4">
        <v>4.4</v>
      </c>
    </row>
    <row r="128" spans="1:136" s="5" customFormat="1" ht="15" hidden="1" outlineLevel="1">
      <c r="A128" s="10" t="s">
        <v>327</v>
      </c>
      <c r="B128" s="10" t="s">
        <v>177</v>
      </c>
      <c r="C128" s="4">
        <v>200</v>
      </c>
      <c r="D128" s="4">
        <v>250</v>
      </c>
      <c r="E128" s="4">
        <v>2.6</v>
      </c>
      <c r="F128" s="4">
        <v>3.2</v>
      </c>
      <c r="G128" s="4">
        <v>3</v>
      </c>
      <c r="H128" s="4">
        <v>3.7</v>
      </c>
      <c r="I128" s="4">
        <v>12.4</v>
      </c>
      <c r="J128" s="4">
        <v>15.5</v>
      </c>
      <c r="K128" s="4">
        <v>89</v>
      </c>
      <c r="L128" s="4">
        <v>111</v>
      </c>
      <c r="M128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</row>
    <row r="129" spans="1:136" s="5" customFormat="1" ht="15" hidden="1" outlineLevel="1">
      <c r="A129" s="10" t="s">
        <v>156</v>
      </c>
      <c r="B129" s="10" t="s">
        <v>157</v>
      </c>
      <c r="C129" s="4">
        <v>20</v>
      </c>
      <c r="D129" s="4">
        <v>20</v>
      </c>
      <c r="E129" s="4">
        <v>1.71</v>
      </c>
      <c r="F129" s="4">
        <v>1.71</v>
      </c>
      <c r="G129" s="4">
        <v>0.2</v>
      </c>
      <c r="H129" s="4">
        <v>0.2</v>
      </c>
      <c r="I129" s="4">
        <v>10.8</v>
      </c>
      <c r="J129" s="4">
        <v>10.8</v>
      </c>
      <c r="K129" s="4">
        <v>51</v>
      </c>
      <c r="L129" s="4">
        <v>51</v>
      </c>
      <c r="M129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</row>
    <row r="130" spans="1:136" ht="15" hidden="1" outlineLevel="1">
      <c r="A130" s="10" t="s">
        <v>170</v>
      </c>
      <c r="B130" s="10" t="s">
        <v>171</v>
      </c>
      <c r="C130" s="4">
        <v>100</v>
      </c>
      <c r="D130" s="4">
        <v>120</v>
      </c>
      <c r="E130" s="4">
        <v>14.8</v>
      </c>
      <c r="F130" s="4">
        <v>17.7</v>
      </c>
      <c r="G130" s="4">
        <v>4.3</v>
      </c>
      <c r="H130" s="4">
        <v>5.2</v>
      </c>
      <c r="I130" s="4">
        <v>3.3</v>
      </c>
      <c r="J130" s="4">
        <v>4</v>
      </c>
      <c r="K130" s="4">
        <v>111</v>
      </c>
      <c r="L130" s="4">
        <v>133.2</v>
      </c>
      <c r="M130" s="26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</row>
    <row r="131" spans="1:136" ht="15" hidden="1" outlineLevel="1">
      <c r="A131" s="10" t="s">
        <v>93</v>
      </c>
      <c r="B131" s="10" t="s">
        <v>71</v>
      </c>
      <c r="C131" s="4">
        <v>150</v>
      </c>
      <c r="D131" s="4">
        <v>180</v>
      </c>
      <c r="E131" s="4">
        <v>5.3</v>
      </c>
      <c r="F131" s="4">
        <v>6.3</v>
      </c>
      <c r="G131" s="4">
        <v>3.8</v>
      </c>
      <c r="H131" s="4">
        <v>4.5</v>
      </c>
      <c r="I131" s="4">
        <v>32.4</v>
      </c>
      <c r="J131" s="4">
        <v>39</v>
      </c>
      <c r="K131" s="4">
        <v>185</v>
      </c>
      <c r="L131" s="4">
        <v>222</v>
      </c>
      <c r="M131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</row>
    <row r="132" spans="1:136" ht="15" hidden="1" outlineLevel="1">
      <c r="A132" s="3">
        <v>80</v>
      </c>
      <c r="B132" s="10" t="s">
        <v>240</v>
      </c>
      <c r="C132" s="4">
        <v>200</v>
      </c>
      <c r="D132" s="4">
        <v>200</v>
      </c>
      <c r="E132" s="4">
        <v>0</v>
      </c>
      <c r="F132" s="4">
        <v>0</v>
      </c>
      <c r="G132" s="4">
        <v>0</v>
      </c>
      <c r="H132" s="4">
        <v>0</v>
      </c>
      <c r="I132" s="4">
        <v>19</v>
      </c>
      <c r="J132" s="4">
        <v>19</v>
      </c>
      <c r="K132" s="4">
        <v>80</v>
      </c>
      <c r="L132" s="4">
        <v>80</v>
      </c>
      <c r="M13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</row>
    <row r="133" spans="1:12" ht="15" customHeight="1" hidden="1" outlineLevel="1">
      <c r="A133" s="10"/>
      <c r="B133" s="10" t="s">
        <v>6</v>
      </c>
      <c r="C133" s="4">
        <v>40</v>
      </c>
      <c r="D133" s="4">
        <v>50</v>
      </c>
      <c r="E133" s="4">
        <v>3.04</v>
      </c>
      <c r="F133" s="4">
        <v>3.8</v>
      </c>
      <c r="G133" s="4">
        <v>0.36</v>
      </c>
      <c r="H133" s="4">
        <v>0.45</v>
      </c>
      <c r="I133" s="4">
        <v>18.68</v>
      </c>
      <c r="J133" s="4">
        <v>23.35</v>
      </c>
      <c r="K133" s="4">
        <v>91.8</v>
      </c>
      <c r="L133" s="4">
        <v>114.82</v>
      </c>
    </row>
    <row r="134" spans="1:12" ht="15" hidden="1" outlineLevel="1">
      <c r="A134" s="10"/>
      <c r="B134" s="10" t="s">
        <v>22</v>
      </c>
      <c r="C134" s="4">
        <v>40</v>
      </c>
      <c r="D134" s="4">
        <v>50</v>
      </c>
      <c r="E134" s="4">
        <v>2.64</v>
      </c>
      <c r="F134" s="4">
        <v>3.3</v>
      </c>
      <c r="G134" s="4">
        <v>0.48</v>
      </c>
      <c r="H134" s="4">
        <v>0.6</v>
      </c>
      <c r="I134" s="4">
        <v>13.36</v>
      </c>
      <c r="J134" s="4">
        <v>16.7</v>
      </c>
      <c r="K134" s="4">
        <v>69.51</v>
      </c>
      <c r="L134" s="4">
        <v>86.89</v>
      </c>
    </row>
    <row r="135" spans="1:12" s="112" customFormat="1" ht="15" hidden="1" outlineLevel="1">
      <c r="A135" s="10"/>
      <c r="B135" s="10" t="s">
        <v>7</v>
      </c>
      <c r="C135" s="4"/>
      <c r="D135" s="4">
        <f aca="true" t="shared" si="13" ref="D135:L135">SUM(D127:D134)</f>
        <v>910</v>
      </c>
      <c r="E135" s="4">
        <f t="shared" si="13"/>
        <v>30.35</v>
      </c>
      <c r="F135" s="4">
        <f t="shared" si="13"/>
        <v>36.269999999999996</v>
      </c>
      <c r="G135" s="4">
        <f t="shared" si="13"/>
        <v>12.14</v>
      </c>
      <c r="H135" s="4">
        <f t="shared" si="13"/>
        <v>14.65</v>
      </c>
      <c r="I135" s="4">
        <f t="shared" si="13"/>
        <v>111.00000000000001</v>
      </c>
      <c r="J135" s="4">
        <f t="shared" si="13"/>
        <v>129.41</v>
      </c>
      <c r="K135" s="4">
        <f t="shared" si="13"/>
        <v>681.7099999999999</v>
      </c>
      <c r="L135" s="4">
        <f t="shared" si="13"/>
        <v>803.3100000000001</v>
      </c>
    </row>
    <row r="136" spans="1:12" s="110" customFormat="1" ht="15" hidden="1" outlineLevel="1">
      <c r="A136" s="21"/>
      <c r="B136" s="21" t="s">
        <v>17</v>
      </c>
      <c r="C136" s="32"/>
      <c r="D136" s="32"/>
      <c r="E136" s="32">
        <f aca="true" t="shared" si="14" ref="E136:L136">E120+E124+E135</f>
        <v>49.43</v>
      </c>
      <c r="F136" s="32">
        <f t="shared" si="14"/>
        <v>58.089999999999996</v>
      </c>
      <c r="G136" s="32">
        <f t="shared" si="14"/>
        <v>33.92</v>
      </c>
      <c r="H136" s="32">
        <f t="shared" si="14"/>
        <v>41.589999999999996</v>
      </c>
      <c r="I136" s="32">
        <f t="shared" si="14"/>
        <v>179.59000000000003</v>
      </c>
      <c r="J136" s="32">
        <f t="shared" si="14"/>
        <v>210.65999999999997</v>
      </c>
      <c r="K136" s="32">
        <f t="shared" si="14"/>
        <v>1221.4699999999998</v>
      </c>
      <c r="L136" s="32">
        <f t="shared" si="14"/>
        <v>1451.8000000000002</v>
      </c>
    </row>
    <row r="137" spans="1:12" ht="15" hidden="1" outlineLevel="1">
      <c r="A137" s="10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 hidden="1" outlineLevel="1">
      <c r="A138" s="10"/>
      <c r="B138" s="92" t="s">
        <v>30</v>
      </c>
      <c r="C138" s="1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 hidden="1" outlineLevel="1">
      <c r="A139" s="10"/>
      <c r="B139" s="15" t="s">
        <v>5</v>
      </c>
      <c r="C139" s="16"/>
      <c r="D139" s="4"/>
      <c r="E139" s="4"/>
      <c r="F139" s="4"/>
      <c r="G139" s="4"/>
      <c r="H139" s="4"/>
      <c r="I139" s="4"/>
      <c r="J139" s="4"/>
      <c r="K139" s="4"/>
      <c r="L139" s="4"/>
    </row>
    <row r="140" spans="1:136" ht="15.75" customHeight="1" hidden="1" outlineLevel="1">
      <c r="A140" s="10" t="s">
        <v>328</v>
      </c>
      <c r="B140" s="10" t="s">
        <v>329</v>
      </c>
      <c r="C140" s="4">
        <v>70</v>
      </c>
      <c r="D140" s="4">
        <v>140</v>
      </c>
      <c r="E140" s="4">
        <v>5.1</v>
      </c>
      <c r="F140" s="4">
        <v>10.1</v>
      </c>
      <c r="G140" s="4">
        <v>4.1</v>
      </c>
      <c r="H140" s="4">
        <v>8.1</v>
      </c>
      <c r="I140" s="4">
        <v>4.3</v>
      </c>
      <c r="J140" s="4">
        <v>8.6</v>
      </c>
      <c r="K140" s="4">
        <v>74</v>
      </c>
      <c r="L140" s="4">
        <v>148</v>
      </c>
      <c r="M140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</row>
    <row r="141" spans="1:12" ht="15" customHeight="1" hidden="1" outlineLevel="1">
      <c r="A141" s="10" t="s">
        <v>330</v>
      </c>
      <c r="B141" s="10" t="s">
        <v>331</v>
      </c>
      <c r="C141" s="4">
        <v>200</v>
      </c>
      <c r="D141" s="4">
        <v>250</v>
      </c>
      <c r="E141" s="4">
        <v>6</v>
      </c>
      <c r="F141" s="4">
        <v>7.5</v>
      </c>
      <c r="G141" s="4">
        <v>5.8</v>
      </c>
      <c r="H141" s="4">
        <v>7.3</v>
      </c>
      <c r="I141" s="4">
        <v>42.4</v>
      </c>
      <c r="J141" s="4">
        <v>53</v>
      </c>
      <c r="K141" s="4">
        <v>246</v>
      </c>
      <c r="L141" s="4">
        <v>308</v>
      </c>
    </row>
    <row r="142" spans="1:12" ht="15" hidden="1" outlineLevel="1">
      <c r="A142" s="10" t="s">
        <v>332</v>
      </c>
      <c r="B142" s="17" t="s">
        <v>12</v>
      </c>
      <c r="C142" s="4">
        <v>200</v>
      </c>
      <c r="D142" s="4">
        <v>200</v>
      </c>
      <c r="E142" s="4">
        <v>1.4</v>
      </c>
      <c r="F142" s="4">
        <v>1.4</v>
      </c>
      <c r="G142" s="4">
        <v>1.4</v>
      </c>
      <c r="H142" s="4">
        <v>1.4</v>
      </c>
      <c r="I142" s="4">
        <v>11.2</v>
      </c>
      <c r="J142" s="4">
        <v>11.2</v>
      </c>
      <c r="K142" s="4">
        <v>63</v>
      </c>
      <c r="L142" s="4">
        <v>63</v>
      </c>
    </row>
    <row r="143" spans="1:12" ht="15" hidden="1" outlineLevel="1">
      <c r="A143" s="10"/>
      <c r="B143" s="10" t="s">
        <v>303</v>
      </c>
      <c r="C143" s="4">
        <v>50</v>
      </c>
      <c r="D143" s="4">
        <v>70</v>
      </c>
      <c r="E143" s="4">
        <v>3.9</v>
      </c>
      <c r="F143" s="4">
        <v>5.3</v>
      </c>
      <c r="G143" s="4">
        <v>0.8</v>
      </c>
      <c r="H143" s="4">
        <v>1.12</v>
      </c>
      <c r="I143" s="4">
        <v>26.5</v>
      </c>
      <c r="J143" s="4">
        <v>37.1</v>
      </c>
      <c r="K143" s="4">
        <v>128.7</v>
      </c>
      <c r="L143" s="4">
        <v>180</v>
      </c>
    </row>
    <row r="144" spans="1:12" ht="15" hidden="1" outlineLevel="1">
      <c r="A144" s="10" t="s">
        <v>103</v>
      </c>
      <c r="B144" s="10" t="s">
        <v>305</v>
      </c>
      <c r="C144" s="4">
        <v>15</v>
      </c>
      <c r="D144" s="4">
        <v>15</v>
      </c>
      <c r="E144" s="4">
        <v>0.12</v>
      </c>
      <c r="F144" s="4">
        <v>0.12</v>
      </c>
      <c r="G144" s="4">
        <v>10.9</v>
      </c>
      <c r="H144" s="4">
        <v>10.9</v>
      </c>
      <c r="I144" s="4">
        <v>0.19</v>
      </c>
      <c r="J144" s="4">
        <v>0.19</v>
      </c>
      <c r="K144" s="4">
        <v>99.09</v>
      </c>
      <c r="L144" s="4">
        <v>99.09</v>
      </c>
    </row>
    <row r="145" spans="1:12" ht="15" hidden="1" outlineLevel="1">
      <c r="A145" s="10"/>
      <c r="B145" s="10" t="s">
        <v>7</v>
      </c>
      <c r="C145" s="4"/>
      <c r="D145" s="4">
        <v>675</v>
      </c>
      <c r="E145" s="4">
        <f aca="true" t="shared" si="15" ref="E145:L145">SUM(E140:E144)</f>
        <v>16.52</v>
      </c>
      <c r="F145" s="4">
        <f t="shared" si="15"/>
        <v>24.42</v>
      </c>
      <c r="G145" s="4">
        <f t="shared" si="15"/>
        <v>23</v>
      </c>
      <c r="H145" s="4">
        <f t="shared" si="15"/>
        <v>28.82</v>
      </c>
      <c r="I145" s="4">
        <f t="shared" si="15"/>
        <v>84.58999999999999</v>
      </c>
      <c r="J145" s="4">
        <f t="shared" si="15"/>
        <v>110.09</v>
      </c>
      <c r="K145" s="93">
        <f t="shared" si="15"/>
        <v>610.79</v>
      </c>
      <c r="L145" s="4">
        <f t="shared" si="15"/>
        <v>798.09</v>
      </c>
    </row>
    <row r="146" spans="1:12" ht="15" customHeight="1" hidden="1" outlineLevel="1">
      <c r="A146" s="10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 hidden="1" outlineLevel="1">
      <c r="A147" s="10"/>
      <c r="B147" s="15" t="s">
        <v>306</v>
      </c>
      <c r="C147" s="16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 hidden="1" outlineLevel="1">
      <c r="A148" s="10"/>
      <c r="B148" s="10" t="s">
        <v>48</v>
      </c>
      <c r="C148" s="4">
        <v>100</v>
      </c>
      <c r="D148" s="4">
        <v>100</v>
      </c>
      <c r="E148" s="4">
        <v>0.9</v>
      </c>
      <c r="F148" s="4">
        <v>0.9</v>
      </c>
      <c r="G148" s="4">
        <v>0.2</v>
      </c>
      <c r="H148" s="4">
        <v>0.2</v>
      </c>
      <c r="I148" s="4">
        <v>8.1</v>
      </c>
      <c r="J148" s="4">
        <v>8.1</v>
      </c>
      <c r="K148" s="4">
        <v>43</v>
      </c>
      <c r="L148" s="4">
        <v>43</v>
      </c>
    </row>
    <row r="149" spans="1:12" ht="15" hidden="1" outlineLevel="1">
      <c r="A149" s="10"/>
      <c r="B149" s="10" t="s">
        <v>7</v>
      </c>
      <c r="C149" s="4"/>
      <c r="D149" s="4"/>
      <c r="E149" s="4">
        <v>0.9</v>
      </c>
      <c r="F149" s="4">
        <v>0.9</v>
      </c>
      <c r="G149" s="4">
        <v>0.2</v>
      </c>
      <c r="H149" s="4">
        <v>0.2</v>
      </c>
      <c r="I149" s="4">
        <v>8.1</v>
      </c>
      <c r="J149" s="4">
        <v>8.1</v>
      </c>
      <c r="K149" s="4">
        <v>43</v>
      </c>
      <c r="L149" s="4">
        <v>43</v>
      </c>
    </row>
    <row r="150" spans="1:12" ht="15" hidden="1" outlineLevel="1">
      <c r="A150" s="10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 customHeight="1" hidden="1" outlineLevel="1">
      <c r="A151" s="10"/>
      <c r="B151" s="15" t="s">
        <v>9</v>
      </c>
      <c r="C151" s="16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.75" customHeight="1" hidden="1" outlineLevel="1">
      <c r="A152" s="10" t="s">
        <v>95</v>
      </c>
      <c r="B152" s="10" t="s">
        <v>333</v>
      </c>
      <c r="C152" s="4">
        <v>30</v>
      </c>
      <c r="D152" s="4">
        <v>50</v>
      </c>
      <c r="E152" s="4">
        <v>0.57</v>
      </c>
      <c r="F152" s="4">
        <v>0.95</v>
      </c>
      <c r="G152" s="4">
        <v>2.7</v>
      </c>
      <c r="H152" s="4">
        <v>4.5</v>
      </c>
      <c r="I152" s="4">
        <v>2.3</v>
      </c>
      <c r="J152" s="4">
        <v>3.85</v>
      </c>
      <c r="K152" s="4">
        <v>35.7</v>
      </c>
      <c r="L152" s="4">
        <v>59.5</v>
      </c>
    </row>
    <row r="153" spans="1:12" s="113" customFormat="1" ht="15" hidden="1" outlineLevel="1">
      <c r="A153" s="10" t="s">
        <v>334</v>
      </c>
      <c r="B153" s="10" t="s">
        <v>169</v>
      </c>
      <c r="C153" s="4">
        <v>200</v>
      </c>
      <c r="D153" s="4">
        <v>250</v>
      </c>
      <c r="E153" s="4">
        <v>1.8</v>
      </c>
      <c r="F153" s="4">
        <v>2.25</v>
      </c>
      <c r="G153" s="4">
        <v>4.5</v>
      </c>
      <c r="H153" s="4">
        <v>5.6</v>
      </c>
      <c r="I153" s="4">
        <v>12.5</v>
      </c>
      <c r="J153" s="4">
        <v>15.6</v>
      </c>
      <c r="K153" s="4">
        <v>99</v>
      </c>
      <c r="L153" s="4">
        <v>123.8</v>
      </c>
    </row>
    <row r="154" spans="1:12" ht="15" customHeight="1" hidden="1" outlineLevel="1">
      <c r="A154" s="10" t="s">
        <v>335</v>
      </c>
      <c r="B154" s="10" t="s">
        <v>336</v>
      </c>
      <c r="C154" s="4">
        <v>200</v>
      </c>
      <c r="D154" s="4">
        <v>250</v>
      </c>
      <c r="E154" s="4">
        <v>15.7</v>
      </c>
      <c r="F154" s="4">
        <v>19.6</v>
      </c>
      <c r="G154" s="4">
        <v>15.7</v>
      </c>
      <c r="H154" s="4">
        <v>19.6</v>
      </c>
      <c r="I154" s="4">
        <v>19.8</v>
      </c>
      <c r="J154" s="4">
        <v>24.75</v>
      </c>
      <c r="K154" s="4">
        <v>285</v>
      </c>
      <c r="L154" s="4">
        <v>356.3</v>
      </c>
    </row>
    <row r="155" spans="1:12" ht="15" hidden="1" outlineLevel="1">
      <c r="A155" s="10" t="s">
        <v>337</v>
      </c>
      <c r="B155" s="10" t="s">
        <v>338</v>
      </c>
      <c r="C155" s="4">
        <v>200</v>
      </c>
      <c r="D155" s="4">
        <v>200</v>
      </c>
      <c r="E155" s="4">
        <v>0.1</v>
      </c>
      <c r="F155" s="4">
        <v>0.1</v>
      </c>
      <c r="G155" s="4">
        <v>0</v>
      </c>
      <c r="H155" s="4">
        <v>0</v>
      </c>
      <c r="I155" s="4">
        <v>24</v>
      </c>
      <c r="J155" s="4">
        <v>24</v>
      </c>
      <c r="K155" s="4">
        <v>97</v>
      </c>
      <c r="L155" s="4">
        <v>97</v>
      </c>
    </row>
    <row r="156" spans="1:12" ht="15" hidden="1" outlineLevel="1">
      <c r="A156" s="10"/>
      <c r="B156" s="10" t="s">
        <v>6</v>
      </c>
      <c r="C156" s="4">
        <v>40</v>
      </c>
      <c r="D156" s="4">
        <v>50</v>
      </c>
      <c r="E156" s="4">
        <v>3.04</v>
      </c>
      <c r="F156" s="4">
        <v>3.8</v>
      </c>
      <c r="G156" s="4">
        <v>0.36</v>
      </c>
      <c r="H156" s="4">
        <v>0.45</v>
      </c>
      <c r="I156" s="4">
        <v>18.68</v>
      </c>
      <c r="J156" s="4">
        <v>23.35</v>
      </c>
      <c r="K156" s="4">
        <v>91.8</v>
      </c>
      <c r="L156" s="4">
        <v>114.82</v>
      </c>
    </row>
    <row r="157" spans="1:12" ht="15" hidden="1" outlineLevel="1">
      <c r="A157" s="10"/>
      <c r="B157" s="10" t="s">
        <v>10</v>
      </c>
      <c r="C157" s="4">
        <v>40</v>
      </c>
      <c r="D157" s="4">
        <v>50</v>
      </c>
      <c r="E157" s="4">
        <v>2.64</v>
      </c>
      <c r="F157" s="4">
        <v>3.3</v>
      </c>
      <c r="G157" s="4">
        <v>0.48</v>
      </c>
      <c r="H157" s="4">
        <v>0.6</v>
      </c>
      <c r="I157" s="4">
        <v>13.36</v>
      </c>
      <c r="J157" s="4">
        <v>16.7</v>
      </c>
      <c r="K157" s="4">
        <v>69.51</v>
      </c>
      <c r="L157" s="4">
        <v>86.89</v>
      </c>
    </row>
    <row r="158" spans="1:12" s="112" customFormat="1" ht="15" hidden="1" outlineLevel="1">
      <c r="A158" s="10"/>
      <c r="B158" s="10" t="s">
        <v>7</v>
      </c>
      <c r="C158" s="4"/>
      <c r="D158" s="4">
        <f>SUM(D152:D157)</f>
        <v>850</v>
      </c>
      <c r="E158" s="4">
        <f aca="true" t="shared" si="16" ref="E158:L158">SUM(E152:E157)</f>
        <v>23.85</v>
      </c>
      <c r="F158" s="4">
        <f t="shared" si="16"/>
        <v>30.000000000000004</v>
      </c>
      <c r="G158" s="4">
        <f t="shared" si="16"/>
        <v>23.74</v>
      </c>
      <c r="H158" s="4">
        <f t="shared" si="16"/>
        <v>30.750000000000004</v>
      </c>
      <c r="I158" s="4">
        <f t="shared" si="16"/>
        <v>90.64</v>
      </c>
      <c r="J158" s="4">
        <f t="shared" si="16"/>
        <v>108.25000000000001</v>
      </c>
      <c r="K158" s="4">
        <f t="shared" si="16"/>
        <v>678.01</v>
      </c>
      <c r="L158" s="4">
        <f t="shared" si="16"/>
        <v>838.3100000000001</v>
      </c>
    </row>
    <row r="159" spans="1:12" s="110" customFormat="1" ht="15" hidden="1" outlineLevel="1">
      <c r="A159" s="21"/>
      <c r="B159" s="21" t="s">
        <v>17</v>
      </c>
      <c r="C159" s="32"/>
      <c r="D159" s="32"/>
      <c r="E159" s="32">
        <f aca="true" t="shared" si="17" ref="E159:L159">E145+E149+E158</f>
        <v>41.269999999999996</v>
      </c>
      <c r="F159" s="32">
        <f t="shared" si="17"/>
        <v>55.32000000000001</v>
      </c>
      <c r="G159" s="32">
        <f t="shared" si="17"/>
        <v>46.94</v>
      </c>
      <c r="H159" s="32">
        <f t="shared" si="17"/>
        <v>59.77</v>
      </c>
      <c r="I159" s="32">
        <f t="shared" si="17"/>
        <v>183.32999999999998</v>
      </c>
      <c r="J159" s="32">
        <f t="shared" si="17"/>
        <v>226.44</v>
      </c>
      <c r="K159" s="32">
        <f t="shared" si="17"/>
        <v>1331.8</v>
      </c>
      <c r="L159" s="32">
        <f t="shared" si="17"/>
        <v>1679.4</v>
      </c>
    </row>
    <row r="160" spans="1:12" ht="15" hidden="1" outlineLevel="1">
      <c r="A160" s="10"/>
      <c r="B160" s="10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5" hidden="1" outlineLevel="1">
      <c r="A161" s="10"/>
      <c r="B161" s="92" t="s">
        <v>31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 customHeight="1" hidden="1" outlineLevel="1">
      <c r="A162" s="29"/>
      <c r="B162" s="15" t="s">
        <v>5</v>
      </c>
      <c r="C162" s="1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 customHeight="1" hidden="1" outlineLevel="1">
      <c r="A163" s="25" t="s">
        <v>339</v>
      </c>
      <c r="B163" s="10" t="s">
        <v>340</v>
      </c>
      <c r="C163" s="94">
        <v>120</v>
      </c>
      <c r="D163" s="94">
        <v>150</v>
      </c>
      <c r="E163" s="4">
        <v>7.68</v>
      </c>
      <c r="F163" s="4">
        <v>9.6</v>
      </c>
      <c r="G163" s="4">
        <v>5.9</v>
      </c>
      <c r="H163" s="4">
        <v>7.4</v>
      </c>
      <c r="I163" s="4">
        <v>10.44</v>
      </c>
      <c r="J163" s="4">
        <v>13</v>
      </c>
      <c r="K163" s="4">
        <v>123.6</v>
      </c>
      <c r="L163" s="4">
        <v>154.5</v>
      </c>
    </row>
    <row r="164" spans="1:12" ht="30" hidden="1" outlineLevel="1">
      <c r="A164" s="10" t="s">
        <v>341</v>
      </c>
      <c r="B164" s="17" t="s">
        <v>342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 customHeight="1" hidden="1" outlineLevel="1">
      <c r="A165" s="10" t="s">
        <v>343</v>
      </c>
      <c r="B165" s="10" t="s">
        <v>344</v>
      </c>
      <c r="C165" s="4" t="s">
        <v>345</v>
      </c>
      <c r="D165" s="4">
        <v>215</v>
      </c>
      <c r="E165" s="4">
        <v>0.19</v>
      </c>
      <c r="F165" s="4">
        <v>0.19</v>
      </c>
      <c r="G165" s="4">
        <v>0</v>
      </c>
      <c r="H165" s="4">
        <v>0</v>
      </c>
      <c r="I165" s="4">
        <v>13.6</v>
      </c>
      <c r="J165" s="4">
        <v>13.6</v>
      </c>
      <c r="K165" s="4">
        <v>55</v>
      </c>
      <c r="L165" s="4">
        <v>55</v>
      </c>
    </row>
    <row r="166" spans="1:12" ht="15" hidden="1" outlineLevel="1">
      <c r="A166" s="10"/>
      <c r="B166" s="10" t="s">
        <v>303</v>
      </c>
      <c r="C166" s="4">
        <v>50</v>
      </c>
      <c r="D166" s="4">
        <v>70</v>
      </c>
      <c r="E166" s="4">
        <v>3.9</v>
      </c>
      <c r="F166" s="4">
        <v>5.3</v>
      </c>
      <c r="G166" s="4">
        <v>0.8</v>
      </c>
      <c r="H166" s="4">
        <v>1.12</v>
      </c>
      <c r="I166" s="4">
        <v>26.5</v>
      </c>
      <c r="J166" s="4">
        <v>37.1</v>
      </c>
      <c r="K166" s="4">
        <v>128.7</v>
      </c>
      <c r="L166" s="4">
        <v>180</v>
      </c>
    </row>
    <row r="167" spans="1:12" ht="15" hidden="1" outlineLevel="1">
      <c r="A167" s="10" t="s">
        <v>103</v>
      </c>
      <c r="B167" s="10" t="s">
        <v>305</v>
      </c>
      <c r="C167" s="4">
        <v>10</v>
      </c>
      <c r="D167" s="4">
        <v>10</v>
      </c>
      <c r="E167" s="4">
        <v>0.08</v>
      </c>
      <c r="F167" s="4">
        <v>0.08</v>
      </c>
      <c r="G167" s="4">
        <v>7.25</v>
      </c>
      <c r="H167" s="4">
        <v>7.25</v>
      </c>
      <c r="I167" s="4">
        <v>0.13</v>
      </c>
      <c r="J167" s="4">
        <v>0.13</v>
      </c>
      <c r="K167" s="4">
        <v>66.06</v>
      </c>
      <c r="L167" s="4">
        <v>66.06</v>
      </c>
    </row>
    <row r="168" spans="1:12" ht="15" hidden="1" outlineLevel="1">
      <c r="A168" s="10"/>
      <c r="B168" s="10" t="s">
        <v>7</v>
      </c>
      <c r="C168" s="4"/>
      <c r="D168" s="4">
        <f>SUM(D163:D167)</f>
        <v>445</v>
      </c>
      <c r="E168" s="4">
        <f aca="true" t="shared" si="18" ref="E168:L168">SUM(E163:E167)</f>
        <v>11.85</v>
      </c>
      <c r="F168" s="4">
        <f t="shared" si="18"/>
        <v>15.17</v>
      </c>
      <c r="G168" s="4">
        <f t="shared" si="18"/>
        <v>13.95</v>
      </c>
      <c r="H168" s="4">
        <f t="shared" si="18"/>
        <v>15.77</v>
      </c>
      <c r="I168" s="4">
        <f t="shared" si="18"/>
        <v>50.67</v>
      </c>
      <c r="J168" s="4">
        <f t="shared" si="18"/>
        <v>63.830000000000005</v>
      </c>
      <c r="K168" s="4">
        <f t="shared" si="18"/>
        <v>373.35999999999996</v>
      </c>
      <c r="L168" s="4">
        <f t="shared" si="18"/>
        <v>455.56</v>
      </c>
    </row>
    <row r="169" spans="1:12" ht="15" hidden="1" outlineLevel="1">
      <c r="A169" s="10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 hidden="1" outlineLevel="1">
      <c r="A170" s="10"/>
      <c r="B170" s="15" t="s">
        <v>20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 customHeight="1" hidden="1" outlineLevel="1">
      <c r="A171" s="10"/>
      <c r="B171" s="10" t="s">
        <v>48</v>
      </c>
      <c r="C171" s="4">
        <v>100</v>
      </c>
      <c r="D171" s="4">
        <v>100</v>
      </c>
      <c r="E171" s="4">
        <v>0.4</v>
      </c>
      <c r="F171" s="4">
        <v>0.4</v>
      </c>
      <c r="G171" s="4">
        <v>0.4</v>
      </c>
      <c r="H171" s="4">
        <v>0.4</v>
      </c>
      <c r="I171" s="4">
        <v>9.8</v>
      </c>
      <c r="J171" s="4">
        <v>9.8</v>
      </c>
      <c r="K171" s="4">
        <v>47</v>
      </c>
      <c r="L171" s="4">
        <v>47</v>
      </c>
    </row>
    <row r="172" spans="1:12" ht="15" customHeight="1" hidden="1" outlineLevel="1">
      <c r="A172" s="10"/>
      <c r="B172" s="10" t="s">
        <v>7</v>
      </c>
      <c r="C172" s="4"/>
      <c r="D172" s="4"/>
      <c r="E172" s="4">
        <v>0.4</v>
      </c>
      <c r="F172" s="4">
        <v>0.4</v>
      </c>
      <c r="G172" s="4">
        <v>0.4</v>
      </c>
      <c r="H172" s="4">
        <v>0.4</v>
      </c>
      <c r="I172" s="4">
        <v>9.8</v>
      </c>
      <c r="J172" s="4">
        <v>9.8</v>
      </c>
      <c r="K172" s="4">
        <v>47</v>
      </c>
      <c r="L172" s="4">
        <v>47</v>
      </c>
    </row>
    <row r="173" spans="1:12" ht="15" customHeight="1" hidden="1" outlineLevel="1">
      <c r="A173" s="10"/>
      <c r="B173" s="10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 customHeight="1" hidden="1" outlineLevel="1">
      <c r="A174" s="10"/>
      <c r="B174" s="15" t="s">
        <v>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 hidden="1" outlineLevel="1">
      <c r="A175" s="10" t="s">
        <v>87</v>
      </c>
      <c r="B175" s="10" t="s">
        <v>75</v>
      </c>
      <c r="C175" s="4">
        <v>70</v>
      </c>
      <c r="D175" s="4">
        <v>100</v>
      </c>
      <c r="E175" s="4">
        <v>0.49</v>
      </c>
      <c r="F175" s="4">
        <v>0.7</v>
      </c>
      <c r="G175" s="4">
        <v>3.5</v>
      </c>
      <c r="H175" s="4">
        <v>5</v>
      </c>
      <c r="I175" s="4">
        <v>1.6</v>
      </c>
      <c r="J175" s="4">
        <v>2.3</v>
      </c>
      <c r="K175" s="4">
        <v>39.9</v>
      </c>
      <c r="L175" s="4">
        <v>57</v>
      </c>
    </row>
    <row r="176" spans="1:12" ht="15" hidden="1" outlineLevel="1">
      <c r="A176" s="10" t="s">
        <v>315</v>
      </c>
      <c r="B176" s="10" t="s">
        <v>106</v>
      </c>
      <c r="C176" s="4">
        <v>200</v>
      </c>
      <c r="D176" s="4">
        <v>250</v>
      </c>
      <c r="E176" s="4">
        <v>1.7</v>
      </c>
      <c r="F176" s="4">
        <v>2.3</v>
      </c>
      <c r="G176" s="4">
        <v>4.4</v>
      </c>
      <c r="H176" s="4">
        <v>6</v>
      </c>
      <c r="I176" s="4">
        <v>11.7</v>
      </c>
      <c r="J176" s="4">
        <v>14.7</v>
      </c>
      <c r="K176" s="4">
        <v>93</v>
      </c>
      <c r="L176" s="4">
        <v>122</v>
      </c>
    </row>
    <row r="177" spans="1:134" s="5" customFormat="1" ht="15" hidden="1" outlineLevel="1">
      <c r="A177" s="10" t="s">
        <v>346</v>
      </c>
      <c r="B177" s="10" t="s">
        <v>65</v>
      </c>
      <c r="C177" s="4">
        <v>180</v>
      </c>
      <c r="D177" s="4">
        <v>200</v>
      </c>
      <c r="E177" s="4">
        <v>17.2</v>
      </c>
      <c r="F177" s="4">
        <v>19.1</v>
      </c>
      <c r="G177" s="4">
        <v>15.7</v>
      </c>
      <c r="H177" s="4">
        <v>17.5</v>
      </c>
      <c r="I177" s="4">
        <v>29.7</v>
      </c>
      <c r="J177" s="4">
        <v>33</v>
      </c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</row>
    <row r="178" spans="1:12" ht="15" hidden="1" outlineLevel="1">
      <c r="A178" s="10" t="s">
        <v>95</v>
      </c>
      <c r="B178" s="10" t="s">
        <v>32</v>
      </c>
      <c r="C178" s="4">
        <v>200</v>
      </c>
      <c r="D178" s="4">
        <v>200</v>
      </c>
      <c r="E178" s="4">
        <v>1.4</v>
      </c>
      <c r="F178" s="4">
        <v>1.4</v>
      </c>
      <c r="G178" s="4">
        <v>0.2</v>
      </c>
      <c r="H178" s="4">
        <v>0.2</v>
      </c>
      <c r="I178" s="4">
        <v>26.4</v>
      </c>
      <c r="J178" s="4">
        <v>26.4</v>
      </c>
      <c r="K178" s="4">
        <v>107.84</v>
      </c>
      <c r="L178" s="4">
        <v>107.84</v>
      </c>
    </row>
    <row r="179" spans="1:12" ht="15" hidden="1" outlineLevel="1">
      <c r="A179" s="10"/>
      <c r="B179" s="10" t="s">
        <v>6</v>
      </c>
      <c r="C179" s="4">
        <v>40</v>
      </c>
      <c r="D179" s="4">
        <v>50</v>
      </c>
      <c r="E179" s="4">
        <v>3.04</v>
      </c>
      <c r="F179" s="4">
        <v>3.8</v>
      </c>
      <c r="G179" s="4">
        <v>0.36</v>
      </c>
      <c r="H179" s="4">
        <v>0.45</v>
      </c>
      <c r="I179" s="4">
        <v>18.68</v>
      </c>
      <c r="J179" s="4">
        <v>23.35</v>
      </c>
      <c r="K179" s="4">
        <v>91.8</v>
      </c>
      <c r="L179" s="4">
        <v>114.82</v>
      </c>
    </row>
    <row r="180" spans="1:12" ht="15" hidden="1" outlineLevel="1">
      <c r="A180" s="10"/>
      <c r="B180" s="10" t="s">
        <v>39</v>
      </c>
      <c r="C180" s="4">
        <v>40</v>
      </c>
      <c r="D180" s="4">
        <v>50</v>
      </c>
      <c r="E180" s="4">
        <v>2.64</v>
      </c>
      <c r="F180" s="4">
        <v>3.3</v>
      </c>
      <c r="G180" s="4">
        <v>0.48</v>
      </c>
      <c r="H180" s="4">
        <v>0.6</v>
      </c>
      <c r="I180" s="4">
        <v>13.36</v>
      </c>
      <c r="J180" s="4">
        <v>16.7</v>
      </c>
      <c r="K180" s="4">
        <v>69.51</v>
      </c>
      <c r="L180" s="4">
        <v>86.89</v>
      </c>
    </row>
    <row r="181" spans="1:12" ht="15" hidden="1" outlineLevel="1">
      <c r="A181" s="10" t="s">
        <v>95</v>
      </c>
      <c r="B181" s="10" t="s">
        <v>131</v>
      </c>
      <c r="C181" s="4">
        <v>50</v>
      </c>
      <c r="D181" s="4">
        <v>50</v>
      </c>
      <c r="E181" s="4">
        <v>11</v>
      </c>
      <c r="F181" s="4">
        <v>11</v>
      </c>
      <c r="G181" s="4">
        <v>0</v>
      </c>
      <c r="H181" s="4">
        <v>0</v>
      </c>
      <c r="I181" s="4">
        <v>38</v>
      </c>
      <c r="J181" s="4">
        <v>38</v>
      </c>
      <c r="K181" s="4">
        <v>147</v>
      </c>
      <c r="L181" s="4">
        <v>147</v>
      </c>
    </row>
    <row r="182" spans="1:12" s="112" customFormat="1" ht="15" hidden="1" outlineLevel="1">
      <c r="A182" s="10"/>
      <c r="B182" s="10" t="s">
        <v>7</v>
      </c>
      <c r="C182" s="4"/>
      <c r="D182" s="4">
        <f>SUM(D175:D181)</f>
        <v>900</v>
      </c>
      <c r="E182" s="4">
        <f aca="true" t="shared" si="19" ref="E182:L182">SUM(E175:E181)</f>
        <v>37.47</v>
      </c>
      <c r="F182" s="4">
        <f t="shared" si="19"/>
        <v>41.6</v>
      </c>
      <c r="G182" s="4">
        <f t="shared" si="19"/>
        <v>24.64</v>
      </c>
      <c r="H182" s="4">
        <f t="shared" si="19"/>
        <v>29.75</v>
      </c>
      <c r="I182" s="4">
        <f t="shared" si="19"/>
        <v>139.44</v>
      </c>
      <c r="J182" s="4">
        <f t="shared" si="19"/>
        <v>154.45</v>
      </c>
      <c r="K182" s="4">
        <f t="shared" si="19"/>
        <v>549.05</v>
      </c>
      <c r="L182" s="4">
        <f t="shared" si="19"/>
        <v>635.55</v>
      </c>
    </row>
    <row r="183" spans="1:12" s="110" customFormat="1" ht="15" hidden="1" outlineLevel="1">
      <c r="A183" s="21"/>
      <c r="B183" s="21" t="s">
        <v>17</v>
      </c>
      <c r="C183" s="32"/>
      <c r="D183" s="32"/>
      <c r="E183" s="32">
        <f aca="true" t="shared" si="20" ref="E183:L183">E168+E172+E182</f>
        <v>49.72</v>
      </c>
      <c r="F183" s="32">
        <f t="shared" si="20"/>
        <v>57.17</v>
      </c>
      <c r="G183" s="32">
        <f t="shared" si="20"/>
        <v>38.99</v>
      </c>
      <c r="H183" s="32">
        <f t="shared" si="20"/>
        <v>45.92</v>
      </c>
      <c r="I183" s="32">
        <f t="shared" si="20"/>
        <v>199.91</v>
      </c>
      <c r="J183" s="32">
        <f t="shared" si="20"/>
        <v>228.07999999999998</v>
      </c>
      <c r="K183" s="32">
        <f t="shared" si="20"/>
        <v>969.4099999999999</v>
      </c>
      <c r="L183" s="32">
        <f t="shared" si="20"/>
        <v>1138.11</v>
      </c>
    </row>
    <row r="184" spans="1:12" ht="15" hidden="1" outlineLevel="1">
      <c r="A184" s="10"/>
      <c r="B184" s="10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ht="15" hidden="1" outlineLevel="1">
      <c r="A185" s="10"/>
      <c r="B185" s="92" t="s">
        <v>34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s="113" customFormat="1" ht="15" hidden="1" outlineLevel="1">
      <c r="A186" s="21"/>
      <c r="B186" s="15" t="s">
        <v>5</v>
      </c>
      <c r="C186" s="1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s="114" customFormat="1" ht="15" hidden="1" outlineLevel="1">
      <c r="A187" s="10" t="s">
        <v>347</v>
      </c>
      <c r="B187" s="10" t="s">
        <v>348</v>
      </c>
      <c r="C187" s="4">
        <v>120</v>
      </c>
      <c r="D187" s="4">
        <v>150</v>
      </c>
      <c r="E187" s="4">
        <v>17.5</v>
      </c>
      <c r="F187" s="4">
        <v>21.8</v>
      </c>
      <c r="G187" s="4">
        <v>12.6</v>
      </c>
      <c r="H187" s="4">
        <v>15.8</v>
      </c>
      <c r="I187" s="4">
        <v>26.5</v>
      </c>
      <c r="J187" s="4">
        <v>33.1</v>
      </c>
      <c r="K187" s="4">
        <v>285</v>
      </c>
      <c r="L187" s="4">
        <v>356</v>
      </c>
    </row>
    <row r="188" spans="1:12" ht="15" hidden="1" outlineLevel="1">
      <c r="A188" s="10"/>
      <c r="B188" s="10" t="s">
        <v>166</v>
      </c>
      <c r="C188" s="4">
        <v>20</v>
      </c>
      <c r="D188" s="4">
        <v>30</v>
      </c>
      <c r="E188" s="4">
        <v>6.5</v>
      </c>
      <c r="F188" s="4">
        <v>9.8</v>
      </c>
      <c r="G188" s="4">
        <v>0</v>
      </c>
      <c r="H188" s="4">
        <v>0</v>
      </c>
      <c r="I188" s="4">
        <v>13</v>
      </c>
      <c r="J188" s="4">
        <v>19.5</v>
      </c>
      <c r="K188" s="4">
        <v>49.9</v>
      </c>
      <c r="L188" s="4">
        <v>74.85</v>
      </c>
    </row>
    <row r="189" spans="1:12" ht="15" hidden="1" outlineLevel="1">
      <c r="A189" s="10" t="s">
        <v>349</v>
      </c>
      <c r="B189" s="10" t="s">
        <v>350</v>
      </c>
      <c r="C189" s="4">
        <v>200</v>
      </c>
      <c r="D189" s="4">
        <v>200</v>
      </c>
      <c r="E189" s="4">
        <v>0.1</v>
      </c>
      <c r="F189" s="4">
        <v>0.1</v>
      </c>
      <c r="G189" s="4">
        <v>0</v>
      </c>
      <c r="H189" s="4">
        <v>0</v>
      </c>
      <c r="I189" s="4">
        <v>27</v>
      </c>
      <c r="J189" s="4">
        <v>27</v>
      </c>
      <c r="K189" s="4">
        <v>109</v>
      </c>
      <c r="L189" s="4">
        <v>109</v>
      </c>
    </row>
    <row r="190" spans="1:12" ht="15" hidden="1" outlineLevel="1">
      <c r="A190" s="10" t="s">
        <v>103</v>
      </c>
      <c r="B190" s="10" t="s">
        <v>305</v>
      </c>
      <c r="C190" s="4">
        <v>10</v>
      </c>
      <c r="D190" s="4">
        <v>10</v>
      </c>
      <c r="E190" s="4">
        <v>0.08</v>
      </c>
      <c r="F190" s="4">
        <v>0.08</v>
      </c>
      <c r="G190" s="4">
        <v>7.25</v>
      </c>
      <c r="H190" s="4">
        <v>7.25</v>
      </c>
      <c r="I190" s="4">
        <v>0.13</v>
      </c>
      <c r="J190" s="4">
        <v>0.13</v>
      </c>
      <c r="K190" s="4">
        <v>66.06</v>
      </c>
      <c r="L190" s="4">
        <v>66.06</v>
      </c>
    </row>
    <row r="191" spans="1:12" ht="15" hidden="1" outlineLevel="1">
      <c r="A191" s="10"/>
      <c r="B191" s="10" t="s">
        <v>303</v>
      </c>
      <c r="C191" s="4">
        <v>50</v>
      </c>
      <c r="D191" s="4">
        <v>70</v>
      </c>
      <c r="E191" s="4">
        <v>3.9</v>
      </c>
      <c r="F191" s="4">
        <v>5.3</v>
      </c>
      <c r="G191" s="4">
        <v>0.8</v>
      </c>
      <c r="H191" s="4">
        <v>1.12</v>
      </c>
      <c r="I191" s="4">
        <v>26.5</v>
      </c>
      <c r="J191" s="4">
        <v>37.1</v>
      </c>
      <c r="K191" s="4">
        <v>128.7</v>
      </c>
      <c r="L191" s="4">
        <v>180</v>
      </c>
    </row>
    <row r="192" spans="1:12" ht="15" hidden="1" outlineLevel="1">
      <c r="A192" s="10"/>
      <c r="B192" s="10" t="s">
        <v>7</v>
      </c>
      <c r="C192" s="4"/>
      <c r="D192" s="4">
        <f>SUM(D187:D191)</f>
        <v>460</v>
      </c>
      <c r="E192" s="4">
        <f aca="true" t="shared" si="21" ref="E192:L192">SUM(E187:E191)</f>
        <v>28.08</v>
      </c>
      <c r="F192" s="4">
        <f t="shared" si="21"/>
        <v>37.08</v>
      </c>
      <c r="G192" s="4">
        <f t="shared" si="21"/>
        <v>20.650000000000002</v>
      </c>
      <c r="H192" s="4">
        <f t="shared" si="21"/>
        <v>24.17</v>
      </c>
      <c r="I192" s="4">
        <f t="shared" si="21"/>
        <v>93.13</v>
      </c>
      <c r="J192" s="4">
        <f t="shared" si="21"/>
        <v>116.82999999999998</v>
      </c>
      <c r="K192" s="4">
        <f>SUM(K187:K191)</f>
        <v>638.66</v>
      </c>
      <c r="L192" s="4">
        <f t="shared" si="21"/>
        <v>785.9100000000001</v>
      </c>
    </row>
    <row r="193" spans="1:12" ht="15" hidden="1" outlineLevel="1">
      <c r="A193" s="10"/>
      <c r="B193" s="10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 hidden="1" outlineLevel="1">
      <c r="A194" s="10"/>
      <c r="B194" s="15" t="s">
        <v>306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 hidden="1" outlineLevel="1">
      <c r="A195" s="10" t="s">
        <v>238</v>
      </c>
      <c r="B195" s="10" t="s">
        <v>309</v>
      </c>
      <c r="C195" s="4">
        <v>200</v>
      </c>
      <c r="D195" s="4">
        <v>200</v>
      </c>
      <c r="E195" s="27">
        <v>2.9</v>
      </c>
      <c r="F195" s="4">
        <v>2.9</v>
      </c>
      <c r="G195" s="4">
        <v>2.5</v>
      </c>
      <c r="H195" s="4">
        <v>2.5</v>
      </c>
      <c r="I195" s="4">
        <v>19.4</v>
      </c>
      <c r="J195" s="4">
        <v>19.4</v>
      </c>
      <c r="K195" s="4">
        <v>112</v>
      </c>
      <c r="L195" s="4">
        <v>112</v>
      </c>
    </row>
    <row r="196" spans="1:12" ht="15" hidden="1" outlineLevel="1">
      <c r="A196" s="10"/>
      <c r="B196" s="10" t="s">
        <v>7</v>
      </c>
      <c r="C196" s="4"/>
      <c r="D196" s="4"/>
      <c r="E196" s="27">
        <v>2.9</v>
      </c>
      <c r="F196" s="4">
        <v>2.9</v>
      </c>
      <c r="G196" s="4">
        <v>2.5</v>
      </c>
      <c r="H196" s="4">
        <v>2.5</v>
      </c>
      <c r="I196" s="4">
        <v>19.4</v>
      </c>
      <c r="J196" s="4">
        <v>19.4</v>
      </c>
      <c r="K196" s="4">
        <v>112</v>
      </c>
      <c r="L196" s="4">
        <v>112</v>
      </c>
    </row>
    <row r="197" spans="1:12" ht="15" hidden="1" outlineLevel="1">
      <c r="A197" s="10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 hidden="1" outlineLevel="1">
      <c r="A198" s="10"/>
      <c r="B198" s="15" t="s">
        <v>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 hidden="1" outlineLevel="1">
      <c r="A199" s="10" t="s">
        <v>351</v>
      </c>
      <c r="B199" s="10" t="s">
        <v>352</v>
      </c>
      <c r="C199" s="4">
        <v>70</v>
      </c>
      <c r="D199" s="4">
        <v>100</v>
      </c>
      <c r="E199" s="4"/>
      <c r="F199" s="4">
        <v>1.1</v>
      </c>
      <c r="G199" s="4"/>
      <c r="H199" s="4">
        <v>7.9</v>
      </c>
      <c r="I199" s="4"/>
      <c r="J199" s="4">
        <v>3.1</v>
      </c>
      <c r="K199" s="4"/>
      <c r="L199" s="4">
        <v>88</v>
      </c>
    </row>
    <row r="200" spans="1:136" ht="15.75" customHeight="1" hidden="1" outlineLevel="1">
      <c r="A200" s="10" t="s">
        <v>70</v>
      </c>
      <c r="B200" s="10" t="s">
        <v>172</v>
      </c>
      <c r="C200" s="4">
        <v>200</v>
      </c>
      <c r="D200" s="4">
        <v>250</v>
      </c>
      <c r="E200" s="4">
        <v>5.2</v>
      </c>
      <c r="F200" s="4">
        <v>6.5</v>
      </c>
      <c r="G200" s="4">
        <v>12.7</v>
      </c>
      <c r="H200" s="4">
        <v>15.9</v>
      </c>
      <c r="I200" s="4">
        <v>13.8</v>
      </c>
      <c r="J200" s="4">
        <v>17.3</v>
      </c>
      <c r="K200" s="4">
        <v>190.4</v>
      </c>
      <c r="L200" s="4">
        <v>238</v>
      </c>
      <c r="M200" s="26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</row>
    <row r="201" spans="1:136" s="110" customFormat="1" ht="15" hidden="1" outlineLevel="1">
      <c r="A201" s="10" t="s">
        <v>198</v>
      </c>
      <c r="B201" s="10" t="s">
        <v>199</v>
      </c>
      <c r="C201" s="4">
        <v>180</v>
      </c>
      <c r="D201" s="4">
        <v>200</v>
      </c>
      <c r="E201" s="4"/>
      <c r="F201" s="4">
        <v>22.6</v>
      </c>
      <c r="G201" s="4"/>
      <c r="H201" s="4">
        <v>3.8</v>
      </c>
      <c r="I201" s="4"/>
      <c r="J201" s="4">
        <v>10</v>
      </c>
      <c r="K201" s="4"/>
      <c r="L201" s="4">
        <v>164</v>
      </c>
      <c r="M201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</row>
    <row r="202" spans="1:12" ht="15" hidden="1" outlineLevel="1">
      <c r="A202" s="10" t="s">
        <v>353</v>
      </c>
      <c r="B202" s="10" t="s">
        <v>354</v>
      </c>
      <c r="C202" s="4">
        <v>200</v>
      </c>
      <c r="D202" s="4">
        <v>200</v>
      </c>
      <c r="E202" s="4">
        <v>0.2</v>
      </c>
      <c r="F202" s="4">
        <v>0.2</v>
      </c>
      <c r="G202" s="4">
        <v>0.1</v>
      </c>
      <c r="H202" s="4">
        <v>0.1</v>
      </c>
      <c r="I202" s="4">
        <v>18.3</v>
      </c>
      <c r="J202" s="4">
        <v>18.3</v>
      </c>
      <c r="K202" s="4">
        <v>75</v>
      </c>
      <c r="L202" s="4">
        <v>75</v>
      </c>
    </row>
    <row r="203" spans="1:12" ht="15" hidden="1" outlineLevel="1">
      <c r="A203" s="10"/>
      <c r="B203" s="10" t="s">
        <v>6</v>
      </c>
      <c r="C203" s="4">
        <v>40</v>
      </c>
      <c r="D203" s="4">
        <v>50</v>
      </c>
      <c r="E203" s="4">
        <v>3.04</v>
      </c>
      <c r="F203" s="4">
        <v>3.8</v>
      </c>
      <c r="G203" s="4">
        <v>0.36</v>
      </c>
      <c r="H203" s="4">
        <v>0.45</v>
      </c>
      <c r="I203" s="4">
        <v>18.68</v>
      </c>
      <c r="J203" s="4">
        <v>23.35</v>
      </c>
      <c r="K203" s="4">
        <v>91.8</v>
      </c>
      <c r="L203" s="4">
        <v>114.82</v>
      </c>
    </row>
    <row r="204" spans="1:12" ht="15" hidden="1" outlineLevel="1">
      <c r="A204" s="10"/>
      <c r="B204" s="10" t="s">
        <v>10</v>
      </c>
      <c r="C204" s="4">
        <v>40</v>
      </c>
      <c r="D204" s="4">
        <v>50</v>
      </c>
      <c r="E204" s="4">
        <v>2.64</v>
      </c>
      <c r="F204" s="4">
        <v>3.3</v>
      </c>
      <c r="G204" s="4">
        <v>0.48</v>
      </c>
      <c r="H204" s="4">
        <v>0.6</v>
      </c>
      <c r="I204" s="4">
        <v>13.36</v>
      </c>
      <c r="J204" s="4">
        <v>16.7</v>
      </c>
      <c r="K204" s="4">
        <v>69.51</v>
      </c>
      <c r="L204" s="4">
        <v>86.89</v>
      </c>
    </row>
    <row r="205" spans="1:12" s="112" customFormat="1" ht="15" hidden="1" outlineLevel="1">
      <c r="A205" s="10"/>
      <c r="B205" s="10" t="s">
        <v>7</v>
      </c>
      <c r="C205" s="4">
        <f aca="true" t="shared" si="22" ref="C205:L205">SUM(C199:C204)</f>
        <v>730</v>
      </c>
      <c r="D205" s="4">
        <f t="shared" si="22"/>
        <v>850</v>
      </c>
      <c r="E205" s="4">
        <f t="shared" si="22"/>
        <v>11.080000000000002</v>
      </c>
      <c r="F205" s="4">
        <f t="shared" si="22"/>
        <v>37.5</v>
      </c>
      <c r="G205" s="4">
        <f t="shared" si="22"/>
        <v>13.639999999999999</v>
      </c>
      <c r="H205" s="4">
        <f t="shared" si="22"/>
        <v>28.750000000000004</v>
      </c>
      <c r="I205" s="4">
        <f t="shared" si="22"/>
        <v>64.14</v>
      </c>
      <c r="J205" s="4">
        <f t="shared" si="22"/>
        <v>88.75000000000001</v>
      </c>
      <c r="K205" s="4">
        <f t="shared" si="22"/>
        <v>426.71</v>
      </c>
      <c r="L205" s="4">
        <f t="shared" si="22"/>
        <v>766.7099999999999</v>
      </c>
    </row>
    <row r="206" spans="1:12" s="110" customFormat="1" ht="15" hidden="1" outlineLevel="1">
      <c r="A206" s="21"/>
      <c r="B206" s="21" t="s">
        <v>17</v>
      </c>
      <c r="C206" s="32"/>
      <c r="D206" s="32"/>
      <c r="E206" s="32">
        <f aca="true" t="shared" si="23" ref="E206:L206">E192+E196+E205</f>
        <v>42.06</v>
      </c>
      <c r="F206" s="32">
        <f t="shared" si="23"/>
        <v>77.47999999999999</v>
      </c>
      <c r="G206" s="32">
        <f t="shared" si="23"/>
        <v>36.79</v>
      </c>
      <c r="H206" s="32">
        <f t="shared" si="23"/>
        <v>55.42</v>
      </c>
      <c r="I206" s="32">
        <f t="shared" si="23"/>
        <v>176.67000000000002</v>
      </c>
      <c r="J206" s="32">
        <f t="shared" si="23"/>
        <v>224.98000000000002</v>
      </c>
      <c r="K206" s="32">
        <f t="shared" si="23"/>
        <v>1177.37</v>
      </c>
      <c r="L206" s="32">
        <f t="shared" si="23"/>
        <v>1664.62</v>
      </c>
    </row>
    <row r="207" spans="1:12" ht="15" hidden="1" outlineLevel="1">
      <c r="A207" s="10"/>
      <c r="B207" s="10" t="s">
        <v>48</v>
      </c>
      <c r="C207" s="4">
        <v>100</v>
      </c>
      <c r="D207" s="4">
        <v>100</v>
      </c>
      <c r="E207" s="4">
        <v>0.9</v>
      </c>
      <c r="F207" s="4">
        <v>0.9</v>
      </c>
      <c r="G207" s="4">
        <v>0.2</v>
      </c>
      <c r="H207" s="4">
        <v>0.2</v>
      </c>
      <c r="I207" s="4">
        <v>8.1</v>
      </c>
      <c r="J207" s="4">
        <v>8.1</v>
      </c>
      <c r="K207" s="4">
        <v>43</v>
      </c>
      <c r="L207" s="4">
        <v>43</v>
      </c>
    </row>
    <row r="208" spans="1:12" ht="15" hidden="1" outlineLevel="1">
      <c r="A208" s="10"/>
      <c r="B208" s="92" t="s">
        <v>35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" customHeight="1" hidden="1" outlineLevel="1">
      <c r="A209" s="21"/>
      <c r="B209" s="15" t="s">
        <v>5</v>
      </c>
      <c r="C209" s="1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" hidden="1" outlineLevel="1">
      <c r="A210" s="10" t="s">
        <v>83</v>
      </c>
      <c r="B210" s="10" t="s">
        <v>304</v>
      </c>
      <c r="C210" s="4">
        <v>15</v>
      </c>
      <c r="D210" s="4">
        <v>20</v>
      </c>
      <c r="E210" s="4">
        <v>3.9</v>
      </c>
      <c r="F210" s="4">
        <v>5.2</v>
      </c>
      <c r="G210" s="4">
        <v>4</v>
      </c>
      <c r="H210" s="4">
        <v>5.4</v>
      </c>
      <c r="I210" s="4">
        <v>0</v>
      </c>
      <c r="J210" s="4">
        <v>0</v>
      </c>
      <c r="K210" s="4">
        <v>52.5</v>
      </c>
      <c r="L210" s="4">
        <v>70</v>
      </c>
    </row>
    <row r="211" spans="1:12" ht="15" hidden="1" outlineLevel="1">
      <c r="A211" s="10" t="s">
        <v>355</v>
      </c>
      <c r="B211" s="10" t="s">
        <v>356</v>
      </c>
      <c r="C211" s="4">
        <v>120</v>
      </c>
      <c r="D211" s="4">
        <v>150</v>
      </c>
      <c r="E211" s="4">
        <v>9.6</v>
      </c>
      <c r="F211" s="4">
        <v>12</v>
      </c>
      <c r="G211" s="4">
        <v>9.9</v>
      </c>
      <c r="H211" s="4">
        <v>12.3</v>
      </c>
      <c r="I211" s="4">
        <v>27.9</v>
      </c>
      <c r="J211" s="4">
        <v>34.9</v>
      </c>
      <c r="K211" s="4">
        <v>236</v>
      </c>
      <c r="L211" s="4">
        <v>295</v>
      </c>
    </row>
    <row r="212" spans="1:12" ht="15" hidden="1" outlineLevel="1">
      <c r="A212" s="10" t="s">
        <v>332</v>
      </c>
      <c r="B212" s="17" t="s">
        <v>12</v>
      </c>
      <c r="C212" s="4">
        <v>200</v>
      </c>
      <c r="D212" s="4">
        <v>200</v>
      </c>
      <c r="E212" s="4">
        <v>1.4</v>
      </c>
      <c r="F212" s="4">
        <v>1.4</v>
      </c>
      <c r="G212" s="4">
        <v>1.4</v>
      </c>
      <c r="H212" s="4">
        <v>1.4</v>
      </c>
      <c r="I212" s="4">
        <v>11.2</v>
      </c>
      <c r="J212" s="4">
        <v>11.2</v>
      </c>
      <c r="K212" s="4">
        <v>63</v>
      </c>
      <c r="L212" s="4">
        <v>63</v>
      </c>
    </row>
    <row r="213" spans="1:12" ht="15" hidden="1" outlineLevel="1">
      <c r="A213" s="10" t="s">
        <v>103</v>
      </c>
      <c r="B213" s="10" t="s">
        <v>305</v>
      </c>
      <c r="C213" s="4">
        <v>10</v>
      </c>
      <c r="D213" s="4">
        <v>10</v>
      </c>
      <c r="E213" s="4">
        <v>0.08</v>
      </c>
      <c r="F213" s="4">
        <v>0.08</v>
      </c>
      <c r="G213" s="4">
        <v>7.25</v>
      </c>
      <c r="H213" s="4">
        <v>7.25</v>
      </c>
      <c r="I213" s="4">
        <v>0.13</v>
      </c>
      <c r="J213" s="4">
        <v>0.13</v>
      </c>
      <c r="K213" s="4">
        <v>66.06</v>
      </c>
      <c r="L213" s="4">
        <v>66.06</v>
      </c>
    </row>
    <row r="214" spans="1:12" ht="15" hidden="1" outlineLevel="1">
      <c r="A214" s="10" t="s">
        <v>238</v>
      </c>
      <c r="B214" s="10" t="s">
        <v>309</v>
      </c>
      <c r="C214" s="4">
        <v>200</v>
      </c>
      <c r="D214" s="4">
        <v>200</v>
      </c>
      <c r="E214" s="27">
        <v>2.9</v>
      </c>
      <c r="F214" s="4">
        <v>2.9</v>
      </c>
      <c r="G214" s="4">
        <v>2.5</v>
      </c>
      <c r="H214" s="4">
        <v>2.5</v>
      </c>
      <c r="I214" s="4">
        <v>19.4</v>
      </c>
      <c r="J214" s="4">
        <v>19.4</v>
      </c>
      <c r="K214" s="4">
        <v>112</v>
      </c>
      <c r="L214" s="4">
        <v>112</v>
      </c>
    </row>
    <row r="215" spans="1:12" ht="15" hidden="1" outlineLevel="1">
      <c r="A215" s="10"/>
      <c r="B215" s="10" t="s">
        <v>303</v>
      </c>
      <c r="C215" s="4">
        <v>50</v>
      </c>
      <c r="D215" s="4">
        <v>70</v>
      </c>
      <c r="E215" s="4">
        <v>3.9</v>
      </c>
      <c r="F215" s="4">
        <v>5.3</v>
      </c>
      <c r="G215" s="4">
        <v>0.8</v>
      </c>
      <c r="H215" s="4">
        <v>1.12</v>
      </c>
      <c r="I215" s="4">
        <v>26.5</v>
      </c>
      <c r="J215" s="4">
        <v>37.1</v>
      </c>
      <c r="K215" s="4">
        <v>128.7</v>
      </c>
      <c r="L215" s="4">
        <v>180</v>
      </c>
    </row>
    <row r="216" spans="1:12" ht="15" hidden="1" outlineLevel="1">
      <c r="A216" s="10"/>
      <c r="B216" s="10" t="s">
        <v>7</v>
      </c>
      <c r="C216" s="4"/>
      <c r="D216" s="4">
        <f>SUM(D210:D215)</f>
        <v>650</v>
      </c>
      <c r="E216" s="4">
        <f aca="true" t="shared" si="24" ref="E216:L216">SUM(E210:E215)</f>
        <v>21.779999999999998</v>
      </c>
      <c r="F216" s="4">
        <f t="shared" si="24"/>
        <v>26.879999999999995</v>
      </c>
      <c r="G216" s="4">
        <f t="shared" si="24"/>
        <v>25.85</v>
      </c>
      <c r="H216" s="4">
        <f t="shared" si="24"/>
        <v>29.970000000000002</v>
      </c>
      <c r="I216" s="4">
        <f t="shared" si="24"/>
        <v>85.13</v>
      </c>
      <c r="J216" s="4">
        <f t="shared" si="24"/>
        <v>102.72999999999999</v>
      </c>
      <c r="K216" s="4">
        <f t="shared" si="24"/>
        <v>658.26</v>
      </c>
      <c r="L216" s="4">
        <f t="shared" si="24"/>
        <v>786.06</v>
      </c>
    </row>
    <row r="217" spans="1:12" ht="15" hidden="1" outlineLevel="1">
      <c r="A217" s="10"/>
      <c r="B217" s="10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" hidden="1" outlineLevel="1">
      <c r="A218" s="10"/>
      <c r="B218" s="15" t="s">
        <v>306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5" hidden="1" outlineLevel="1">
      <c r="A219" s="10"/>
      <c r="B219" s="10" t="s">
        <v>48</v>
      </c>
      <c r="C219" s="4">
        <v>100</v>
      </c>
      <c r="D219" s="4">
        <v>100</v>
      </c>
      <c r="E219" s="4">
        <v>0.4</v>
      </c>
      <c r="F219" s="4">
        <v>0.4</v>
      </c>
      <c r="G219" s="4">
        <v>0.4</v>
      </c>
      <c r="H219" s="4">
        <v>0.4</v>
      </c>
      <c r="I219" s="4">
        <v>9.8</v>
      </c>
      <c r="J219" s="4">
        <v>9.8</v>
      </c>
      <c r="K219" s="4">
        <v>47</v>
      </c>
      <c r="L219" s="4">
        <v>47</v>
      </c>
    </row>
    <row r="220" spans="1:12" ht="15" hidden="1" outlineLevel="1">
      <c r="A220" s="10"/>
      <c r="B220" s="10" t="s">
        <v>7</v>
      </c>
      <c r="C220" s="4"/>
      <c r="D220" s="4"/>
      <c r="E220" s="4">
        <v>0.4</v>
      </c>
      <c r="F220" s="4">
        <v>0.4</v>
      </c>
      <c r="G220" s="4">
        <v>0.4</v>
      </c>
      <c r="H220" s="4">
        <v>0.4</v>
      </c>
      <c r="I220" s="4">
        <v>9.8</v>
      </c>
      <c r="J220" s="4">
        <v>9.8</v>
      </c>
      <c r="K220" s="4">
        <v>47</v>
      </c>
      <c r="L220" s="4">
        <v>47</v>
      </c>
    </row>
    <row r="221" spans="1:12" ht="15" hidden="1" outlineLevel="1">
      <c r="A221" s="10"/>
      <c r="B221" s="10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5" hidden="1" outlineLevel="1">
      <c r="A222" s="10"/>
      <c r="B222" s="15" t="s">
        <v>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5" hidden="1" outlineLevel="1">
      <c r="A223" s="10" t="s">
        <v>86</v>
      </c>
      <c r="B223" s="10" t="s">
        <v>96</v>
      </c>
      <c r="C223" s="4">
        <v>40</v>
      </c>
      <c r="D223" s="4">
        <v>40</v>
      </c>
      <c r="E223" s="4">
        <v>0.28</v>
      </c>
      <c r="F223" s="4">
        <v>0.28</v>
      </c>
      <c r="G223" s="4">
        <v>0</v>
      </c>
      <c r="H223" s="4">
        <v>0</v>
      </c>
      <c r="I223" s="4">
        <v>0.72</v>
      </c>
      <c r="J223" s="4">
        <v>0.72</v>
      </c>
      <c r="K223" s="4">
        <v>4.4</v>
      </c>
      <c r="L223" s="4">
        <v>4.4</v>
      </c>
    </row>
    <row r="224" spans="1:12" ht="15" hidden="1" outlineLevel="1">
      <c r="A224" s="10" t="s">
        <v>357</v>
      </c>
      <c r="B224" s="10" t="s">
        <v>358</v>
      </c>
      <c r="C224" s="4">
        <v>200</v>
      </c>
      <c r="D224" s="4">
        <v>250</v>
      </c>
      <c r="E224" s="4">
        <v>11</v>
      </c>
      <c r="F224" s="4">
        <v>13.8</v>
      </c>
      <c r="G224" s="4">
        <v>12.64</v>
      </c>
      <c r="H224" s="4">
        <v>15.8</v>
      </c>
      <c r="I224" s="4">
        <v>1.7</v>
      </c>
      <c r="J224" s="4">
        <v>2.1</v>
      </c>
      <c r="K224" s="4">
        <v>164.6</v>
      </c>
      <c r="L224" s="4">
        <v>205</v>
      </c>
    </row>
    <row r="225" spans="1:12" ht="15" hidden="1" outlineLevel="1">
      <c r="A225" s="10" t="s">
        <v>178</v>
      </c>
      <c r="B225" s="10" t="s">
        <v>179</v>
      </c>
      <c r="C225" s="4">
        <v>100</v>
      </c>
      <c r="D225" s="4">
        <v>100</v>
      </c>
      <c r="E225" s="4">
        <v>13.7</v>
      </c>
      <c r="F225" s="4">
        <v>13.7</v>
      </c>
      <c r="G225" s="4">
        <v>2</v>
      </c>
      <c r="H225" s="4">
        <v>2</v>
      </c>
      <c r="I225" s="4">
        <v>8</v>
      </c>
      <c r="J225" s="4">
        <v>8</v>
      </c>
      <c r="K225" s="4">
        <v>105</v>
      </c>
      <c r="L225" s="4">
        <v>105</v>
      </c>
    </row>
    <row r="226" spans="1:12" ht="15" customHeight="1" hidden="1" outlineLevel="1">
      <c r="A226" s="10" t="s">
        <v>149</v>
      </c>
      <c r="B226" s="10" t="s">
        <v>40</v>
      </c>
      <c r="C226" s="4">
        <v>150</v>
      </c>
      <c r="D226" s="4">
        <v>180</v>
      </c>
      <c r="E226" s="4">
        <v>3.1</v>
      </c>
      <c r="F226" s="4">
        <v>3.7</v>
      </c>
      <c r="G226" s="4">
        <v>4.2</v>
      </c>
      <c r="H226" s="4">
        <v>5.1</v>
      </c>
      <c r="I226" s="4">
        <v>22.3</v>
      </c>
      <c r="J226" s="4">
        <v>26.8</v>
      </c>
      <c r="K226" s="4">
        <v>135</v>
      </c>
      <c r="L226" s="4">
        <v>162</v>
      </c>
    </row>
    <row r="227" spans="1:12" ht="15" hidden="1" outlineLevel="1">
      <c r="A227" s="10" t="s">
        <v>105</v>
      </c>
      <c r="B227" s="10" t="s">
        <v>359</v>
      </c>
      <c r="C227" s="4">
        <v>200</v>
      </c>
      <c r="D227" s="4">
        <v>200</v>
      </c>
      <c r="E227" s="4">
        <v>0.75</v>
      </c>
      <c r="F227" s="4">
        <v>0.75</v>
      </c>
      <c r="G227" s="4">
        <v>0</v>
      </c>
      <c r="H227" s="4">
        <v>0</v>
      </c>
      <c r="I227" s="4">
        <v>23.5</v>
      </c>
      <c r="J227" s="4">
        <v>23.5</v>
      </c>
      <c r="K227" s="4">
        <v>97</v>
      </c>
      <c r="L227" s="4">
        <v>97</v>
      </c>
    </row>
    <row r="228" spans="1:12" s="113" customFormat="1" ht="15" hidden="1" outlineLevel="1">
      <c r="A228" s="10"/>
      <c r="B228" s="10" t="s">
        <v>6</v>
      </c>
      <c r="C228" s="4">
        <v>40</v>
      </c>
      <c r="D228" s="4">
        <v>50</v>
      </c>
      <c r="E228" s="4">
        <v>3.04</v>
      </c>
      <c r="F228" s="4">
        <v>3.8</v>
      </c>
      <c r="G228" s="4">
        <v>0.36</v>
      </c>
      <c r="H228" s="4">
        <v>0.45</v>
      </c>
      <c r="I228" s="4">
        <v>18.68</v>
      </c>
      <c r="J228" s="4">
        <v>23.35</v>
      </c>
      <c r="K228" s="4">
        <v>91.8</v>
      </c>
      <c r="L228" s="4">
        <v>114.82</v>
      </c>
    </row>
    <row r="229" spans="1:12" ht="15" hidden="1" outlineLevel="1">
      <c r="A229" s="10"/>
      <c r="B229" s="10" t="s">
        <v>10</v>
      </c>
      <c r="C229" s="4">
        <v>40</v>
      </c>
      <c r="D229" s="4">
        <v>50</v>
      </c>
      <c r="E229" s="4">
        <v>2.64</v>
      </c>
      <c r="F229" s="4">
        <v>3.3</v>
      </c>
      <c r="G229" s="4">
        <v>0.48</v>
      </c>
      <c r="H229" s="4">
        <v>0.6</v>
      </c>
      <c r="I229" s="4">
        <v>13.36</v>
      </c>
      <c r="J229" s="4">
        <v>16.7</v>
      </c>
      <c r="K229" s="4">
        <v>69.51</v>
      </c>
      <c r="L229" s="4">
        <v>86.89</v>
      </c>
    </row>
    <row r="230" spans="1:12" ht="15" hidden="1" outlineLevel="1">
      <c r="A230" s="10"/>
      <c r="B230" s="10" t="s">
        <v>7</v>
      </c>
      <c r="C230" s="4"/>
      <c r="D230" s="4">
        <f>SUM(D223:D229)</f>
        <v>870</v>
      </c>
      <c r="E230" s="4">
        <f aca="true" t="shared" si="25" ref="E230:L230">SUM(E223:E229)</f>
        <v>34.51</v>
      </c>
      <c r="F230" s="4">
        <f t="shared" si="25"/>
        <v>39.33</v>
      </c>
      <c r="G230" s="4">
        <f t="shared" si="25"/>
        <v>19.68</v>
      </c>
      <c r="H230" s="4">
        <f t="shared" si="25"/>
        <v>23.95</v>
      </c>
      <c r="I230" s="4">
        <f t="shared" si="25"/>
        <v>88.26</v>
      </c>
      <c r="J230" s="4">
        <f t="shared" si="25"/>
        <v>101.17</v>
      </c>
      <c r="K230" s="4">
        <f t="shared" si="25"/>
        <v>667.31</v>
      </c>
      <c r="L230" s="4">
        <f t="shared" si="25"/>
        <v>775.11</v>
      </c>
    </row>
    <row r="231" spans="1:12" s="110" customFormat="1" ht="15" hidden="1" outlineLevel="1">
      <c r="A231" s="95"/>
      <c r="B231" s="21" t="s">
        <v>17</v>
      </c>
      <c r="C231" s="32"/>
      <c r="D231" s="32"/>
      <c r="E231" s="32">
        <f aca="true" t="shared" si="26" ref="E231:L231">E216+E220+E230</f>
        <v>56.69</v>
      </c>
      <c r="F231" s="32">
        <f t="shared" si="26"/>
        <v>66.60999999999999</v>
      </c>
      <c r="G231" s="32">
        <f t="shared" si="26"/>
        <v>45.93</v>
      </c>
      <c r="H231" s="32">
        <f t="shared" si="26"/>
        <v>54.32</v>
      </c>
      <c r="I231" s="32">
        <f t="shared" si="26"/>
        <v>183.19</v>
      </c>
      <c r="J231" s="32">
        <f t="shared" si="26"/>
        <v>213.7</v>
      </c>
      <c r="K231" s="32">
        <f t="shared" si="26"/>
        <v>1372.57</v>
      </c>
      <c r="L231" s="32">
        <f t="shared" si="26"/>
        <v>1608.17</v>
      </c>
    </row>
    <row r="232" spans="1:12" ht="15" hidden="1" outlineLevel="1">
      <c r="A232" s="10"/>
      <c r="B232" s="10"/>
      <c r="C232" s="32"/>
      <c r="D232" s="32"/>
      <c r="E232" s="4"/>
      <c r="F232" s="4"/>
      <c r="G232" s="4"/>
      <c r="H232" s="4"/>
      <c r="I232" s="4"/>
      <c r="J232" s="4"/>
      <c r="K232" s="4"/>
      <c r="L232" s="4"/>
    </row>
    <row r="233" spans="1:12" ht="15" hidden="1" outlineLevel="1">
      <c r="A233" s="3"/>
      <c r="B233" s="92" t="s">
        <v>37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5" hidden="1" outlineLevel="1">
      <c r="A234" s="10"/>
      <c r="B234" s="15" t="s">
        <v>5</v>
      </c>
      <c r="C234" s="1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5" hidden="1" outlineLevel="1">
      <c r="A235" s="10" t="s">
        <v>360</v>
      </c>
      <c r="B235" s="10" t="s">
        <v>361</v>
      </c>
      <c r="C235" s="4">
        <v>200</v>
      </c>
      <c r="D235" s="4">
        <v>250</v>
      </c>
      <c r="E235" s="4">
        <v>5.1</v>
      </c>
      <c r="F235" s="4">
        <v>6.3</v>
      </c>
      <c r="G235" s="4">
        <v>5.9</v>
      </c>
      <c r="H235" s="4">
        <v>7.3</v>
      </c>
      <c r="I235" s="4">
        <v>24.7</v>
      </c>
      <c r="J235" s="4">
        <v>30.9</v>
      </c>
      <c r="K235" s="4">
        <v>172</v>
      </c>
      <c r="L235" s="4">
        <v>215</v>
      </c>
    </row>
    <row r="236" spans="1:12" ht="15" hidden="1" outlineLevel="1">
      <c r="A236" s="10" t="s">
        <v>362</v>
      </c>
      <c r="B236" s="10" t="s">
        <v>363</v>
      </c>
      <c r="C236" s="4">
        <v>200</v>
      </c>
      <c r="D236" s="4">
        <v>200</v>
      </c>
      <c r="E236" s="4">
        <v>3.9</v>
      </c>
      <c r="F236" s="4">
        <v>3.9</v>
      </c>
      <c r="G236" s="4">
        <v>3.5</v>
      </c>
      <c r="H236" s="4">
        <v>3.5</v>
      </c>
      <c r="I236" s="4">
        <v>24.5</v>
      </c>
      <c r="J236" s="4">
        <v>24.5</v>
      </c>
      <c r="K236" s="4">
        <v>135</v>
      </c>
      <c r="L236" s="4">
        <v>135</v>
      </c>
    </row>
    <row r="237" spans="1:12" s="110" customFormat="1" ht="15" hidden="1" outlineLevel="1">
      <c r="A237" s="10"/>
      <c r="B237" s="10" t="s">
        <v>303</v>
      </c>
      <c r="C237" s="4">
        <v>50</v>
      </c>
      <c r="D237" s="4">
        <v>70</v>
      </c>
      <c r="E237" s="4">
        <v>3.9</v>
      </c>
      <c r="F237" s="4">
        <v>5.39</v>
      </c>
      <c r="G237" s="4">
        <v>0.8</v>
      </c>
      <c r="H237" s="4">
        <v>1.12</v>
      </c>
      <c r="I237" s="4">
        <v>26.5</v>
      </c>
      <c r="J237" s="4">
        <v>37.1</v>
      </c>
      <c r="K237" s="4">
        <v>128.7</v>
      </c>
      <c r="L237" s="4">
        <v>180</v>
      </c>
    </row>
    <row r="238" spans="1:12" ht="15" hidden="1" outlineLevel="1">
      <c r="A238" s="10" t="s">
        <v>103</v>
      </c>
      <c r="B238" s="10" t="s">
        <v>305</v>
      </c>
      <c r="C238" s="4">
        <v>10</v>
      </c>
      <c r="D238" s="4">
        <v>15</v>
      </c>
      <c r="E238" s="4">
        <v>0.08</v>
      </c>
      <c r="F238" s="4">
        <v>0.12</v>
      </c>
      <c r="G238" s="4">
        <v>7.25</v>
      </c>
      <c r="H238" s="4">
        <v>10.9</v>
      </c>
      <c r="I238" s="4">
        <v>0.13</v>
      </c>
      <c r="J238" s="4">
        <v>0.19</v>
      </c>
      <c r="K238" s="4">
        <v>66.06</v>
      </c>
      <c r="L238" s="4">
        <v>99.09</v>
      </c>
    </row>
    <row r="239" spans="1:12" ht="15" hidden="1" outlineLevel="1">
      <c r="A239" s="10" t="s">
        <v>83</v>
      </c>
      <c r="B239" s="10" t="s">
        <v>279</v>
      </c>
      <c r="C239" s="4">
        <v>15</v>
      </c>
      <c r="D239" s="4">
        <v>15</v>
      </c>
      <c r="E239" s="4">
        <v>3.48</v>
      </c>
      <c r="F239" s="4">
        <v>3.48</v>
      </c>
      <c r="G239" s="4">
        <v>4.4</v>
      </c>
      <c r="H239" s="4">
        <v>4.4</v>
      </c>
      <c r="I239" s="4">
        <v>0</v>
      </c>
      <c r="J239" s="4">
        <v>0</v>
      </c>
      <c r="K239" s="4">
        <v>53.7</v>
      </c>
      <c r="L239" s="4">
        <v>53.7</v>
      </c>
    </row>
    <row r="240" spans="1:12" ht="15" hidden="1" outlineLevel="1">
      <c r="A240" s="21"/>
      <c r="B240" s="10" t="s">
        <v>7</v>
      </c>
      <c r="C240" s="4"/>
      <c r="D240" s="4">
        <f>SUM(D235:D239)</f>
        <v>550</v>
      </c>
      <c r="E240" s="4">
        <f aca="true" t="shared" si="27" ref="E240:L240">SUM(E235:E239)</f>
        <v>16.46</v>
      </c>
      <c r="F240" s="4">
        <f t="shared" si="27"/>
        <v>19.189999999999998</v>
      </c>
      <c r="G240" s="4">
        <f t="shared" si="27"/>
        <v>21.85</v>
      </c>
      <c r="H240" s="4">
        <f t="shared" si="27"/>
        <v>27.22</v>
      </c>
      <c r="I240" s="4">
        <f t="shared" si="27"/>
        <v>75.83</v>
      </c>
      <c r="J240" s="4">
        <f t="shared" si="27"/>
        <v>92.69</v>
      </c>
      <c r="K240" s="4">
        <f t="shared" si="27"/>
        <v>555.46</v>
      </c>
      <c r="L240" s="4">
        <f t="shared" si="27"/>
        <v>682.7900000000001</v>
      </c>
    </row>
    <row r="241" spans="1:12" ht="15" customHeight="1" hidden="1" outlineLevel="1">
      <c r="A241" s="10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5" customHeight="1" hidden="1" outlineLevel="1">
      <c r="A242" s="10"/>
      <c r="B242" s="15" t="s">
        <v>306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5" hidden="1" outlineLevel="1">
      <c r="A243" s="10" t="s">
        <v>95</v>
      </c>
      <c r="B243" s="10" t="s">
        <v>32</v>
      </c>
      <c r="C243" s="4">
        <v>200</v>
      </c>
      <c r="D243" s="4">
        <v>200</v>
      </c>
      <c r="E243" s="4">
        <v>3.8</v>
      </c>
      <c r="F243" s="4">
        <v>3.8</v>
      </c>
      <c r="G243" s="4">
        <v>0.45</v>
      </c>
      <c r="H243" s="4">
        <v>0.45</v>
      </c>
      <c r="I243" s="4">
        <v>23.35</v>
      </c>
      <c r="J243" s="4">
        <v>23.35</v>
      </c>
      <c r="K243" s="4">
        <v>114.82</v>
      </c>
      <c r="L243" s="4">
        <v>114.82</v>
      </c>
    </row>
    <row r="244" spans="1:12" ht="15" hidden="1" outlineLevel="1">
      <c r="A244" s="10"/>
      <c r="B244" s="10" t="s">
        <v>7</v>
      </c>
      <c r="C244" s="4"/>
      <c r="D244" s="4"/>
      <c r="E244" s="4">
        <v>3.8</v>
      </c>
      <c r="F244" s="4">
        <v>3.8</v>
      </c>
      <c r="G244" s="4">
        <v>0.45</v>
      </c>
      <c r="H244" s="4">
        <v>0.45</v>
      </c>
      <c r="I244" s="4">
        <v>23.35</v>
      </c>
      <c r="J244" s="4">
        <v>23.35</v>
      </c>
      <c r="K244" s="4">
        <v>114.82</v>
      </c>
      <c r="L244" s="4">
        <v>114.82</v>
      </c>
    </row>
    <row r="245" spans="1:12" ht="15" hidden="1" outlineLevel="1">
      <c r="A245" s="10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5" hidden="1" outlineLevel="1">
      <c r="A246" s="10"/>
      <c r="B246" s="15" t="s">
        <v>9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5" hidden="1" outlineLevel="1">
      <c r="A247" s="10" t="s">
        <v>89</v>
      </c>
      <c r="B247" s="10" t="s">
        <v>90</v>
      </c>
      <c r="C247" s="4">
        <v>40</v>
      </c>
      <c r="D247" s="4">
        <v>40</v>
      </c>
      <c r="E247" s="4">
        <v>0.26</v>
      </c>
      <c r="F247" s="4">
        <v>0.26</v>
      </c>
      <c r="G247" s="4">
        <v>0</v>
      </c>
      <c r="H247" s="4">
        <v>0</v>
      </c>
      <c r="I247" s="4">
        <v>1.06</v>
      </c>
      <c r="J247" s="4">
        <v>1.06</v>
      </c>
      <c r="K247" s="4">
        <v>4.4</v>
      </c>
      <c r="L247" s="4">
        <v>4.4</v>
      </c>
    </row>
    <row r="248" spans="1:12" ht="15" hidden="1" outlineLevel="1">
      <c r="A248" s="10" t="s">
        <v>364</v>
      </c>
      <c r="B248" s="10" t="s">
        <v>365</v>
      </c>
      <c r="C248" s="4" t="s">
        <v>366</v>
      </c>
      <c r="D248" s="4" t="s">
        <v>367</v>
      </c>
      <c r="E248" s="4">
        <v>1.4</v>
      </c>
      <c r="F248" s="4">
        <v>1.8</v>
      </c>
      <c r="G248" s="4">
        <v>2.56</v>
      </c>
      <c r="H248" s="4">
        <v>3.2</v>
      </c>
      <c r="I248" s="4">
        <v>9</v>
      </c>
      <c r="J248" s="4">
        <v>11.3</v>
      </c>
      <c r="K248" s="4">
        <v>64.8</v>
      </c>
      <c r="L248" s="4">
        <v>81</v>
      </c>
    </row>
    <row r="249" spans="1:12" ht="15" hidden="1" outlineLevel="1">
      <c r="A249" s="10" t="s">
        <v>368</v>
      </c>
      <c r="B249" s="10" t="s">
        <v>369</v>
      </c>
      <c r="C249" s="4">
        <v>20</v>
      </c>
      <c r="D249" s="4">
        <v>20</v>
      </c>
      <c r="E249" s="4">
        <v>4.2</v>
      </c>
      <c r="F249" s="4">
        <v>4.2</v>
      </c>
      <c r="G249" s="4">
        <v>3.4</v>
      </c>
      <c r="H249" s="4">
        <v>3.4</v>
      </c>
      <c r="I249" s="4">
        <v>0.2</v>
      </c>
      <c r="J249" s="4">
        <v>0.2</v>
      </c>
      <c r="K249" s="4">
        <v>48</v>
      </c>
      <c r="L249" s="4">
        <v>48</v>
      </c>
    </row>
    <row r="250" spans="1:12" ht="15" hidden="1" outlineLevel="1">
      <c r="A250" s="10" t="s">
        <v>182</v>
      </c>
      <c r="B250" s="10" t="s">
        <v>370</v>
      </c>
      <c r="C250" s="4">
        <v>100</v>
      </c>
      <c r="D250" s="4">
        <v>100</v>
      </c>
      <c r="E250" s="4">
        <v>22.3</v>
      </c>
      <c r="F250" s="4">
        <v>22.3</v>
      </c>
      <c r="G250" s="4">
        <v>21.8</v>
      </c>
      <c r="H250" s="4">
        <v>21.8</v>
      </c>
      <c r="I250" s="4">
        <v>0.4</v>
      </c>
      <c r="J250" s="4">
        <v>0.4</v>
      </c>
      <c r="K250" s="4">
        <v>287</v>
      </c>
      <c r="L250" s="4">
        <v>287</v>
      </c>
    </row>
    <row r="251" spans="1:12" ht="15" hidden="1" outlineLevel="1">
      <c r="A251" s="3" t="s">
        <v>114</v>
      </c>
      <c r="B251" s="10" t="s">
        <v>115</v>
      </c>
      <c r="C251" s="11">
        <v>150</v>
      </c>
      <c r="D251" s="4">
        <v>180</v>
      </c>
      <c r="E251" s="4">
        <v>13.9</v>
      </c>
      <c r="F251" s="4">
        <v>16.6</v>
      </c>
      <c r="G251" s="4">
        <v>7.6</v>
      </c>
      <c r="H251" s="4">
        <v>9.1</v>
      </c>
      <c r="I251" s="4">
        <v>32.6</v>
      </c>
      <c r="J251" s="4">
        <v>39.1</v>
      </c>
      <c r="K251" s="4">
        <v>255</v>
      </c>
      <c r="L251" s="4">
        <v>306</v>
      </c>
    </row>
    <row r="252" spans="1:12" ht="15" hidden="1" outlineLevel="1">
      <c r="A252" s="10" t="s">
        <v>318</v>
      </c>
      <c r="B252" s="10" t="s">
        <v>319</v>
      </c>
      <c r="C252" s="4">
        <v>200</v>
      </c>
      <c r="D252" s="4">
        <v>200</v>
      </c>
      <c r="E252" s="4">
        <v>0.2</v>
      </c>
      <c r="F252" s="4">
        <v>0.2</v>
      </c>
      <c r="G252" s="4">
        <v>0</v>
      </c>
      <c r="H252" s="4">
        <v>0</v>
      </c>
      <c r="I252" s="4">
        <v>23.4</v>
      </c>
      <c r="J252" s="4">
        <v>23.4</v>
      </c>
      <c r="K252" s="4">
        <v>94</v>
      </c>
      <c r="L252" s="4">
        <v>94</v>
      </c>
    </row>
    <row r="253" spans="1:12" ht="15" hidden="1" outlineLevel="1">
      <c r="A253" s="10"/>
      <c r="B253" s="10" t="s">
        <v>6</v>
      </c>
      <c r="C253" s="4">
        <v>40</v>
      </c>
      <c r="D253" s="4">
        <v>50</v>
      </c>
      <c r="E253" s="4">
        <v>3.04</v>
      </c>
      <c r="F253" s="4">
        <v>3.8</v>
      </c>
      <c r="G253" s="4">
        <v>0.36</v>
      </c>
      <c r="H253" s="4">
        <v>0.45</v>
      </c>
      <c r="I253" s="4">
        <v>18.68</v>
      </c>
      <c r="J253" s="4">
        <v>23.35</v>
      </c>
      <c r="K253" s="4">
        <v>91.8</v>
      </c>
      <c r="L253" s="4">
        <v>114.82</v>
      </c>
    </row>
    <row r="254" spans="1:12" ht="15" customHeight="1" hidden="1" outlineLevel="1">
      <c r="A254" s="10"/>
      <c r="B254" s="10" t="s">
        <v>10</v>
      </c>
      <c r="C254" s="4">
        <v>40</v>
      </c>
      <c r="D254" s="4">
        <v>50</v>
      </c>
      <c r="E254" s="4">
        <v>2.64</v>
      </c>
      <c r="F254" s="4">
        <v>3.3</v>
      </c>
      <c r="G254" s="4">
        <v>0.48</v>
      </c>
      <c r="H254" s="4">
        <v>0.6</v>
      </c>
      <c r="I254" s="4">
        <v>13.36</v>
      </c>
      <c r="J254" s="4">
        <v>16.7</v>
      </c>
      <c r="K254" s="4">
        <v>69.51</v>
      </c>
      <c r="L254" s="4">
        <v>86.89</v>
      </c>
    </row>
    <row r="255" spans="1:12" ht="15" customHeight="1" hidden="1" outlineLevel="1">
      <c r="A255" s="10"/>
      <c r="B255" s="10" t="s">
        <v>48</v>
      </c>
      <c r="C255" s="4">
        <v>100</v>
      </c>
      <c r="D255" s="4">
        <v>100</v>
      </c>
      <c r="E255" s="4">
        <v>0.4</v>
      </c>
      <c r="F255" s="4">
        <v>0.4</v>
      </c>
      <c r="G255" s="4">
        <v>0.3</v>
      </c>
      <c r="H255" s="4">
        <v>0.3</v>
      </c>
      <c r="I255" s="4">
        <v>10.3</v>
      </c>
      <c r="J255" s="4">
        <v>10.3</v>
      </c>
      <c r="K255" s="4">
        <v>46</v>
      </c>
      <c r="L255" s="4">
        <v>46</v>
      </c>
    </row>
    <row r="256" spans="1:12" ht="15" hidden="1" outlineLevel="1">
      <c r="A256" s="10"/>
      <c r="B256" s="10" t="s">
        <v>7</v>
      </c>
      <c r="C256" s="4"/>
      <c r="D256" s="4">
        <v>970</v>
      </c>
      <c r="E256" s="4">
        <f aca="true" t="shared" si="28" ref="E256:L256">SUM(E247:E255)</f>
        <v>48.34</v>
      </c>
      <c r="F256" s="4">
        <f t="shared" si="28"/>
        <v>52.86</v>
      </c>
      <c r="G256" s="4">
        <f t="shared" si="28"/>
        <v>36.49999999999999</v>
      </c>
      <c r="H256" s="4">
        <f t="shared" si="28"/>
        <v>38.85</v>
      </c>
      <c r="I256" s="4">
        <f t="shared" si="28"/>
        <v>109</v>
      </c>
      <c r="J256" s="4">
        <f t="shared" si="28"/>
        <v>125.81</v>
      </c>
      <c r="K256" s="4">
        <f t="shared" si="28"/>
        <v>960.51</v>
      </c>
      <c r="L256" s="4">
        <f t="shared" si="28"/>
        <v>1068.1100000000001</v>
      </c>
    </row>
    <row r="257" spans="1:12" s="110" customFormat="1" ht="15" hidden="1" outlineLevel="1">
      <c r="A257" s="21"/>
      <c r="B257" s="21" t="s">
        <v>17</v>
      </c>
      <c r="C257" s="32"/>
      <c r="D257" s="32"/>
      <c r="E257" s="32">
        <f aca="true" t="shared" si="29" ref="E257:L257">E240+E244+E256</f>
        <v>68.60000000000001</v>
      </c>
      <c r="F257" s="32">
        <f t="shared" si="29"/>
        <v>75.85</v>
      </c>
      <c r="G257" s="32">
        <f t="shared" si="29"/>
        <v>58.8</v>
      </c>
      <c r="H257" s="32">
        <f t="shared" si="29"/>
        <v>66.52</v>
      </c>
      <c r="I257" s="32">
        <f t="shared" si="29"/>
        <v>208.18</v>
      </c>
      <c r="J257" s="32">
        <f t="shared" si="29"/>
        <v>241.85</v>
      </c>
      <c r="K257" s="32">
        <f t="shared" si="29"/>
        <v>1630.79</v>
      </c>
      <c r="L257" s="32">
        <f t="shared" si="29"/>
        <v>1865.7200000000003</v>
      </c>
    </row>
    <row r="258" spans="1:12" s="110" customFormat="1" ht="15" hidden="1" outlineLevel="1">
      <c r="A258" s="21"/>
      <c r="B258" s="21"/>
      <c r="C258" s="32"/>
      <c r="D258" s="32"/>
      <c r="E258" s="32"/>
      <c r="F258" s="32"/>
      <c r="G258" s="32"/>
      <c r="H258" s="32"/>
      <c r="I258" s="32"/>
      <c r="J258" s="32"/>
      <c r="K258" s="32"/>
      <c r="L258" s="32"/>
    </row>
    <row r="259" spans="1:12" ht="15" hidden="1" outlineLevel="1">
      <c r="A259" s="3"/>
      <c r="B259" s="92" t="s">
        <v>64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5" hidden="1" outlineLevel="1">
      <c r="A260" s="3"/>
      <c r="B260" s="92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5" hidden="1" outlineLevel="1">
      <c r="A261" s="3"/>
      <c r="B261" s="92" t="s">
        <v>68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5" hidden="1" outlineLevel="1">
      <c r="A262" s="3"/>
      <c r="B262" s="92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s="110" customFormat="1" ht="15" hidden="1" outlineLevel="1">
      <c r="A263" s="21"/>
      <c r="B263" s="21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1:12" ht="15" hidden="1" outlineLevel="1">
      <c r="A264" s="3"/>
      <c r="B264" s="92" t="s">
        <v>371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36" s="110" customFormat="1" ht="15" hidden="1" outlineLevel="1">
      <c r="A265" s="10" t="s">
        <v>290</v>
      </c>
      <c r="B265" s="10" t="s">
        <v>185</v>
      </c>
      <c r="C265" s="4">
        <v>200</v>
      </c>
      <c r="D265" s="4">
        <v>220</v>
      </c>
      <c r="E265" s="4">
        <v>32.3</v>
      </c>
      <c r="F265" s="4">
        <v>35.5</v>
      </c>
      <c r="G265" s="4">
        <v>18.4</v>
      </c>
      <c r="H265" s="4">
        <v>20.2</v>
      </c>
      <c r="I265" s="4">
        <v>34</v>
      </c>
      <c r="J265" s="4">
        <v>37.4</v>
      </c>
      <c r="K265" s="4">
        <v>435</v>
      </c>
      <c r="L265" s="4">
        <v>478.5</v>
      </c>
      <c r="M265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</row>
    <row r="266" spans="1:136" s="110" customFormat="1" ht="15" hidden="1" outlineLevel="1">
      <c r="A266" s="10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</row>
    <row r="267" spans="1:136" s="110" customFormat="1" ht="15" hidden="1" outlineLevel="1">
      <c r="A267" s="10" t="s">
        <v>372</v>
      </c>
      <c r="B267" s="10" t="s">
        <v>373</v>
      </c>
      <c r="C267" s="4">
        <v>200</v>
      </c>
      <c r="D267" s="4">
        <v>250</v>
      </c>
      <c r="E267" s="4"/>
      <c r="F267" s="4">
        <v>11.3</v>
      </c>
      <c r="G267" s="4"/>
      <c r="H267" s="4">
        <v>11.7</v>
      </c>
      <c r="I267" s="4"/>
      <c r="J267" s="4">
        <v>8</v>
      </c>
      <c r="K267" s="4"/>
      <c r="L267" s="4">
        <v>182</v>
      </c>
      <c r="M267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</row>
    <row r="268" spans="1:136" s="110" customFormat="1" ht="15" hidden="1" outlineLevel="1">
      <c r="A268" s="10"/>
      <c r="B268" s="1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</row>
    <row r="269" spans="1:136" s="110" customFormat="1" ht="15" hidden="1" outlineLevel="1">
      <c r="A269" s="10"/>
      <c r="B269" s="10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</row>
    <row r="270" spans="1:12" s="110" customFormat="1" ht="15" customHeight="1" hidden="1" outlineLevel="1">
      <c r="A270" s="21"/>
      <c r="B270" s="21" t="s">
        <v>42</v>
      </c>
      <c r="C270" s="32"/>
      <c r="D270" s="32"/>
      <c r="E270" s="96">
        <f>AVERAGE(E257,E231,E206,E183,E159,E136,E111,E87,E62,E38)</f>
        <v>51.934000000000005</v>
      </c>
      <c r="F270" s="96">
        <f aca="true" t="shared" si="30" ref="F270:L270">AVERAGE(F38,F62,F87,F111,F136,F159,F183,F206,F231,F257)</f>
        <v>63.616</v>
      </c>
      <c r="G270" s="96">
        <f t="shared" si="30"/>
        <v>45.013000000000005</v>
      </c>
      <c r="H270" s="96">
        <f t="shared" si="30"/>
        <v>53.986000000000004</v>
      </c>
      <c r="I270" s="96">
        <f t="shared" si="30"/>
        <v>189.03000000000003</v>
      </c>
      <c r="J270" s="96">
        <f t="shared" si="30"/>
        <v>223.89900000000003</v>
      </c>
      <c r="K270" s="32">
        <f t="shared" si="30"/>
        <v>1313.328</v>
      </c>
      <c r="L270" s="96">
        <f t="shared" si="30"/>
        <v>1589.173</v>
      </c>
    </row>
    <row r="271" spans="1:12" ht="15" hidden="1" outlineLevel="1">
      <c r="A271" s="10"/>
      <c r="B271" s="10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5" hidden="1" outlineLevel="1">
      <c r="A272" s="10"/>
      <c r="B272" s="97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ht="15" hidden="1" outlineLevel="1">
      <c r="A273" s="98" t="s">
        <v>374</v>
      </c>
    </row>
    <row r="274" spans="1:2" ht="15" hidden="1" outlineLevel="1">
      <c r="A274" s="44" t="s">
        <v>76</v>
      </c>
      <c r="B274" s="64"/>
    </row>
    <row r="275" spans="1:12" s="114" customFormat="1" ht="15" hidden="1" outlineLevel="1">
      <c r="A275" s="100" t="s">
        <v>98</v>
      </c>
      <c r="B275" s="64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1:2" ht="15" hidden="1" outlineLevel="1">
      <c r="A276" s="100" t="s">
        <v>99</v>
      </c>
      <c r="B276" s="64"/>
    </row>
    <row r="277" spans="1:2" ht="15" hidden="1" outlineLevel="1">
      <c r="A277" s="100" t="s">
        <v>375</v>
      </c>
      <c r="B277" s="64"/>
    </row>
    <row r="278" spans="1:2" ht="15" hidden="1" outlineLevel="1">
      <c r="A278" s="100" t="s">
        <v>376</v>
      </c>
      <c r="B278" s="64"/>
    </row>
    <row r="279" spans="1:12" ht="15.75" hidden="1" outlineLevel="1">
      <c r="A279" s="101" t="s">
        <v>274</v>
      </c>
      <c r="B279" s="102"/>
      <c r="C279" s="103"/>
      <c r="D279" s="103"/>
      <c r="E279" s="103"/>
      <c r="F279" s="103"/>
      <c r="G279" s="103"/>
      <c r="H279" s="103"/>
      <c r="I279" s="103"/>
      <c r="J279" s="103"/>
      <c r="K279" s="104"/>
      <c r="L279" s="104"/>
    </row>
    <row r="280" spans="2:12" ht="15.75" hidden="1" outlineLevel="1">
      <c r="B280" s="105" t="s">
        <v>94</v>
      </c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1:12" s="110" customFormat="1" ht="15" hidden="1" outlineLevel="1">
      <c r="A281" s="106"/>
      <c r="B281" s="1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3:12" ht="15" collapsed="1">
      <c r="C282" s="68"/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3:12" ht="15">
      <c r="C283" s="68"/>
      <c r="D283" s="68"/>
      <c r="E283" s="68"/>
      <c r="F283" s="68"/>
      <c r="G283" s="68"/>
      <c r="H283" s="68"/>
      <c r="I283" s="68"/>
      <c r="J283" s="68"/>
      <c r="K283" s="68"/>
      <c r="L283" s="68"/>
    </row>
    <row r="284" spans="2:12" ht="15">
      <c r="B284" s="10" t="s">
        <v>377</v>
      </c>
      <c r="C284" s="4">
        <v>150</v>
      </c>
      <c r="D284" s="4">
        <v>200</v>
      </c>
      <c r="E284" s="4">
        <v>12.9</v>
      </c>
      <c r="F284" s="4">
        <v>17.2</v>
      </c>
      <c r="G284" s="4">
        <v>9.7</v>
      </c>
      <c r="H284" s="4">
        <v>12.9</v>
      </c>
      <c r="I284" s="4">
        <v>34.8</v>
      </c>
      <c r="J284" s="4">
        <v>46.4</v>
      </c>
      <c r="K284" s="4">
        <v>278</v>
      </c>
      <c r="L284" s="4">
        <v>371</v>
      </c>
    </row>
    <row r="285" spans="2:14" ht="15">
      <c r="B285" s="10" t="s">
        <v>139</v>
      </c>
      <c r="C285" s="4">
        <v>20</v>
      </c>
      <c r="D285" s="4">
        <v>30</v>
      </c>
      <c r="E285" s="4">
        <v>1.4</v>
      </c>
      <c r="F285" s="4">
        <v>2.1</v>
      </c>
      <c r="G285" s="4">
        <v>1.7</v>
      </c>
      <c r="H285" s="4">
        <v>2.5</v>
      </c>
      <c r="I285" s="4">
        <v>11.1</v>
      </c>
      <c r="J285" s="4">
        <v>16.7</v>
      </c>
      <c r="K285" s="4">
        <v>63.4</v>
      </c>
      <c r="L285" s="4">
        <v>95.1</v>
      </c>
      <c r="M285" s="4"/>
      <c r="N285" s="4"/>
    </row>
    <row r="286" spans="2:12" ht="15">
      <c r="B286" s="10" t="s">
        <v>139</v>
      </c>
      <c r="C286" s="4">
        <v>25</v>
      </c>
      <c r="D286" s="4">
        <v>40</v>
      </c>
      <c r="E286" s="4">
        <v>1.8</v>
      </c>
      <c r="F286" s="4">
        <v>2.88</v>
      </c>
      <c r="G286" s="4">
        <v>2.1</v>
      </c>
      <c r="H286" s="4">
        <v>3.4</v>
      </c>
      <c r="I286" s="4">
        <v>13.9</v>
      </c>
      <c r="J286" s="4">
        <v>22.26</v>
      </c>
      <c r="K286" s="4">
        <v>79.3</v>
      </c>
      <c r="L286" s="4">
        <v>126.9</v>
      </c>
    </row>
    <row r="287" spans="2:12" ht="15">
      <c r="B287" s="10" t="s">
        <v>139</v>
      </c>
      <c r="C287" s="4">
        <v>30</v>
      </c>
      <c r="D287" s="68">
        <v>40</v>
      </c>
      <c r="E287" s="68">
        <v>2.1</v>
      </c>
      <c r="F287" s="68">
        <f>ROUND(E287/C287*D287,2)</f>
        <v>2.8</v>
      </c>
      <c r="G287" s="68">
        <v>2.5</v>
      </c>
      <c r="H287" s="68">
        <f>ROUND(G287/C287*D287,2)</f>
        <v>3.33</v>
      </c>
      <c r="I287" s="68">
        <v>16.7</v>
      </c>
      <c r="J287" s="68">
        <f>ROUND(I287/C287*D287,2)</f>
        <v>22.27</v>
      </c>
      <c r="K287" s="68">
        <v>95.1</v>
      </c>
      <c r="L287" s="68">
        <f>ROUND(K287/C287*D287,2)</f>
        <v>126.8</v>
      </c>
    </row>
    <row r="288" spans="2:12" ht="15">
      <c r="B288" s="10" t="s">
        <v>139</v>
      </c>
      <c r="C288" s="4">
        <v>40</v>
      </c>
      <c r="D288" s="68">
        <v>40</v>
      </c>
      <c r="E288" s="68">
        <v>2.8</v>
      </c>
      <c r="F288" s="68">
        <f>ROUND(E288/C288*D288,2)</f>
        <v>2.8</v>
      </c>
      <c r="G288" s="68">
        <v>3.33</v>
      </c>
      <c r="H288" s="68">
        <f>ROUND(G288/C288*D288,2)</f>
        <v>3.33</v>
      </c>
      <c r="I288" s="68">
        <v>22.27</v>
      </c>
      <c r="J288" s="68">
        <f>ROUND(I288/C288*D288,2)</f>
        <v>22.27</v>
      </c>
      <c r="K288" s="68">
        <v>126.8</v>
      </c>
      <c r="L288" s="68">
        <f>ROUND(K288/C288*D288,2)</f>
        <v>126.8</v>
      </c>
    </row>
    <row r="289" spans="2:12" ht="15">
      <c r="B289" s="10"/>
      <c r="C289" s="68">
        <v>25</v>
      </c>
      <c r="D289" s="68">
        <v>35</v>
      </c>
      <c r="E289" s="68">
        <v>1.8</v>
      </c>
      <c r="F289" s="68">
        <v>2.5</v>
      </c>
      <c r="G289" s="68">
        <v>2.1</v>
      </c>
      <c r="H289" s="68">
        <v>2.9</v>
      </c>
      <c r="I289" s="68">
        <v>13.9</v>
      </c>
      <c r="J289" s="68">
        <v>19.5</v>
      </c>
      <c r="K289" s="68">
        <v>79.3</v>
      </c>
      <c r="L289" s="68">
        <v>111</v>
      </c>
    </row>
    <row r="290" spans="2:12" ht="15" customHeight="1">
      <c r="B290" s="10" t="s">
        <v>305</v>
      </c>
      <c r="C290" s="4">
        <v>10</v>
      </c>
      <c r="D290" s="4">
        <v>10</v>
      </c>
      <c r="E290" s="4">
        <v>0.08</v>
      </c>
      <c r="F290" s="4">
        <v>0.08</v>
      </c>
      <c r="G290" s="4">
        <v>7.25</v>
      </c>
      <c r="H290" s="4">
        <v>7.25</v>
      </c>
      <c r="I290" s="4">
        <v>0.13</v>
      </c>
      <c r="J290" s="4">
        <v>0.13</v>
      </c>
      <c r="K290" s="4">
        <v>66.06</v>
      </c>
      <c r="L290" s="4">
        <v>66.06</v>
      </c>
    </row>
    <row r="291" spans="2:12" ht="15">
      <c r="B291" s="10" t="s">
        <v>305</v>
      </c>
      <c r="C291" s="4">
        <v>10</v>
      </c>
      <c r="D291" s="4">
        <v>10</v>
      </c>
      <c r="E291" s="4">
        <v>0.08</v>
      </c>
      <c r="F291" s="4">
        <v>0.08</v>
      </c>
      <c r="G291" s="4">
        <v>7.3</v>
      </c>
      <c r="H291" s="4">
        <v>7.3</v>
      </c>
      <c r="I291" s="4">
        <v>0.14</v>
      </c>
      <c r="J291" s="4">
        <v>0.14</v>
      </c>
      <c r="K291" s="4">
        <v>66.06</v>
      </c>
      <c r="L291" s="4">
        <v>66.06</v>
      </c>
    </row>
    <row r="292" spans="2:12" ht="15">
      <c r="B292" s="10" t="s">
        <v>303</v>
      </c>
      <c r="C292" s="4">
        <v>50</v>
      </c>
      <c r="D292" s="68">
        <v>70</v>
      </c>
      <c r="E292" s="68">
        <v>3.8</v>
      </c>
      <c r="F292" s="68">
        <v>5.3</v>
      </c>
      <c r="G292" s="68">
        <v>0.5</v>
      </c>
      <c r="H292" s="68">
        <f>ROUND(G292/C292*D292,2)</f>
        <v>0.7</v>
      </c>
      <c r="I292" s="68">
        <v>23.4</v>
      </c>
      <c r="J292" s="68">
        <v>32.8</v>
      </c>
      <c r="K292" s="154">
        <v>115</v>
      </c>
      <c r="L292" s="154">
        <f>ROUND(K292/C292*D292,2)</f>
        <v>161</v>
      </c>
    </row>
    <row r="293" spans="2:12" ht="15">
      <c r="B293" s="10"/>
      <c r="C293" s="4"/>
      <c r="D293" s="68"/>
      <c r="E293" s="68"/>
      <c r="F293" s="68"/>
      <c r="G293" s="68"/>
      <c r="H293" s="68"/>
      <c r="I293" s="68"/>
      <c r="J293" s="68"/>
      <c r="K293" s="154"/>
      <c r="L293" s="154"/>
    </row>
    <row r="294" spans="2:12" ht="15">
      <c r="B294" s="10" t="s">
        <v>6</v>
      </c>
      <c r="C294" s="4">
        <v>40</v>
      </c>
      <c r="D294" s="4">
        <v>50</v>
      </c>
      <c r="E294" s="4">
        <v>3</v>
      </c>
      <c r="F294" s="4">
        <v>3.8</v>
      </c>
      <c r="G294" s="4">
        <v>0.4</v>
      </c>
      <c r="H294" s="4">
        <v>0.5</v>
      </c>
      <c r="I294" s="4">
        <v>18.7</v>
      </c>
      <c r="J294" s="4">
        <v>23.4</v>
      </c>
      <c r="K294" s="4">
        <v>92</v>
      </c>
      <c r="L294" s="4">
        <v>115</v>
      </c>
    </row>
    <row r="295" spans="2:12" ht="15">
      <c r="B295" s="10"/>
      <c r="C295" s="4">
        <v>50</v>
      </c>
      <c r="D295" s="4">
        <v>70</v>
      </c>
      <c r="E295" s="4">
        <v>3.8</v>
      </c>
      <c r="F295" s="4">
        <v>5.3</v>
      </c>
      <c r="G295" s="4">
        <v>0.5</v>
      </c>
      <c r="H295" s="4">
        <v>0.7</v>
      </c>
      <c r="I295" s="4">
        <v>23.4</v>
      </c>
      <c r="J295" s="4">
        <v>32.8</v>
      </c>
      <c r="K295" s="4">
        <v>115</v>
      </c>
      <c r="L295" s="4">
        <v>161</v>
      </c>
    </row>
    <row r="296" spans="2:12" ht="15">
      <c r="B296" s="10" t="s">
        <v>6</v>
      </c>
      <c r="C296" s="68">
        <v>40</v>
      </c>
      <c r="D296" s="68">
        <v>60</v>
      </c>
      <c r="E296" s="68">
        <v>3.04</v>
      </c>
      <c r="F296" s="68">
        <f>ROUND(E296/C296*D296,2)</f>
        <v>4.56</v>
      </c>
      <c r="G296" s="68">
        <v>0.36</v>
      </c>
      <c r="H296" s="68">
        <f>ROUND(G296/C296*D296,2)</f>
        <v>0.54</v>
      </c>
      <c r="I296" s="68">
        <v>18.68</v>
      </c>
      <c r="J296" s="68">
        <f>ROUND(I296/C296*D296,2)</f>
        <v>28.02</v>
      </c>
      <c r="K296" s="68">
        <v>91.8</v>
      </c>
      <c r="L296" s="68">
        <f>ROUND(K296/C296*D296,2)</f>
        <v>137.7</v>
      </c>
    </row>
    <row r="297" spans="2:12" ht="15">
      <c r="B297" s="10" t="s">
        <v>6</v>
      </c>
      <c r="C297" s="68">
        <v>50</v>
      </c>
      <c r="D297" s="68">
        <v>60</v>
      </c>
      <c r="E297" s="68">
        <v>3.8</v>
      </c>
      <c r="F297" s="68">
        <f>ROUND(E297/C297*D297,2)</f>
        <v>4.56</v>
      </c>
      <c r="G297" s="68">
        <v>0.5</v>
      </c>
      <c r="H297" s="68">
        <f>ROUND(G297/C297*D297,2)</f>
        <v>0.6</v>
      </c>
      <c r="I297" s="68">
        <v>23.4</v>
      </c>
      <c r="J297" s="68">
        <f>ROUND(I297/C297*D297,2)</f>
        <v>28.08</v>
      </c>
      <c r="K297" s="68">
        <v>115</v>
      </c>
      <c r="L297" s="68">
        <f>ROUND(K297/C297*D297,2)</f>
        <v>138</v>
      </c>
    </row>
    <row r="298" spans="2:12" ht="15">
      <c r="B298" s="10"/>
      <c r="C298" s="68">
        <v>50</v>
      </c>
      <c r="D298" s="68">
        <v>65</v>
      </c>
      <c r="E298" s="68">
        <v>3.8</v>
      </c>
      <c r="F298" s="68">
        <f>ROUND(E298/C298*D298,2)</f>
        <v>4.94</v>
      </c>
      <c r="G298" s="68">
        <v>0.5</v>
      </c>
      <c r="H298" s="68">
        <f>ROUND(G298/C298*D298,2)</f>
        <v>0.65</v>
      </c>
      <c r="I298" s="68">
        <v>23.4</v>
      </c>
      <c r="J298" s="68">
        <f>ROUND(I298/C298*D298,2)</f>
        <v>30.42</v>
      </c>
      <c r="K298" s="68">
        <v>115</v>
      </c>
      <c r="L298" s="68">
        <f>ROUND(K298/C298*D298,2)</f>
        <v>149.5</v>
      </c>
    </row>
    <row r="299" spans="2:12" ht="15">
      <c r="B299" s="10" t="s">
        <v>6</v>
      </c>
      <c r="C299" s="68">
        <v>60</v>
      </c>
      <c r="D299" s="68">
        <v>70</v>
      </c>
      <c r="E299" s="68">
        <v>4.56</v>
      </c>
      <c r="F299" s="68">
        <v>5.3</v>
      </c>
      <c r="G299" s="68">
        <v>0.6</v>
      </c>
      <c r="H299" s="68">
        <v>0.7</v>
      </c>
      <c r="I299" s="68">
        <v>28.08</v>
      </c>
      <c r="J299" s="68">
        <v>32.8</v>
      </c>
      <c r="K299" s="68">
        <v>138</v>
      </c>
      <c r="L299" s="68">
        <v>161</v>
      </c>
    </row>
    <row r="300" spans="2:12" ht="15">
      <c r="B300" s="10"/>
      <c r="C300" s="68">
        <v>60</v>
      </c>
      <c r="D300" s="68">
        <v>85</v>
      </c>
      <c r="E300" s="68">
        <v>4.56</v>
      </c>
      <c r="F300" s="68">
        <f>ROUND(E300/C300*D300,2)</f>
        <v>6.46</v>
      </c>
      <c r="G300" s="68">
        <v>0.6</v>
      </c>
      <c r="H300" s="68">
        <f>ROUND(G300/C300*D300,2)</f>
        <v>0.85</v>
      </c>
      <c r="I300" s="68">
        <v>28.08</v>
      </c>
      <c r="J300" s="68">
        <f>ROUND(I300/C300*D300,2)</f>
        <v>39.78</v>
      </c>
      <c r="K300" s="68">
        <v>138</v>
      </c>
      <c r="L300" s="68">
        <f>ROUND(K300/C300*D300,2)</f>
        <v>195.5</v>
      </c>
    </row>
    <row r="301" spans="2:12" ht="15">
      <c r="B301" s="10"/>
      <c r="C301" s="68">
        <v>70</v>
      </c>
      <c r="D301" s="68">
        <v>80</v>
      </c>
      <c r="E301" s="68">
        <v>5.3</v>
      </c>
      <c r="F301" s="68">
        <f>ROUND(E301/C301*D301,2)</f>
        <v>6.06</v>
      </c>
      <c r="G301" s="68">
        <v>0.7</v>
      </c>
      <c r="H301" s="68">
        <f>ROUND(G301/C301*D301,2)</f>
        <v>0.8</v>
      </c>
      <c r="I301" s="68">
        <v>32.8</v>
      </c>
      <c r="J301" s="68">
        <f>ROUND(I301/C301*D301,2)</f>
        <v>37.49</v>
      </c>
      <c r="K301" s="68">
        <v>161</v>
      </c>
      <c r="L301" s="68">
        <f>ROUND(K301/C301*D301,2)</f>
        <v>184</v>
      </c>
    </row>
    <row r="302" spans="2:12" ht="15">
      <c r="B302" s="10"/>
      <c r="C302" s="68">
        <v>30</v>
      </c>
      <c r="D302" s="68">
        <v>40</v>
      </c>
      <c r="E302" s="68">
        <v>2.3</v>
      </c>
      <c r="F302" s="68">
        <v>2.64</v>
      </c>
      <c r="G302" s="68">
        <v>0.3</v>
      </c>
      <c r="H302" s="68">
        <v>0.4</v>
      </c>
      <c r="I302" s="68">
        <v>14.1</v>
      </c>
      <c r="J302" s="68">
        <v>18.7</v>
      </c>
      <c r="K302" s="68">
        <v>69</v>
      </c>
      <c r="L302" s="68">
        <v>92</v>
      </c>
    </row>
    <row r="303" spans="2:12" ht="15">
      <c r="B303" s="10"/>
      <c r="C303" s="68">
        <v>30</v>
      </c>
      <c r="D303" s="68">
        <v>45</v>
      </c>
      <c r="E303" s="68">
        <v>2.3</v>
      </c>
      <c r="F303" s="68">
        <f>ROUND(E303/C303*D303,2)</f>
        <v>3.45</v>
      </c>
      <c r="G303" s="68">
        <v>0.3</v>
      </c>
      <c r="H303" s="68">
        <f>ROUND(G303/C303*D303,2)</f>
        <v>0.45</v>
      </c>
      <c r="I303" s="68">
        <v>14.1</v>
      </c>
      <c r="J303" s="68">
        <f>ROUND(I303/C303*D303,2)</f>
        <v>21.15</v>
      </c>
      <c r="K303" s="68">
        <v>69</v>
      </c>
      <c r="L303" s="68">
        <f>ROUND(K303/C303*D303,2)</f>
        <v>103.5</v>
      </c>
    </row>
    <row r="304" spans="2:12" ht="15">
      <c r="B304" s="10"/>
      <c r="C304" s="68">
        <v>40</v>
      </c>
      <c r="D304" s="68">
        <v>40</v>
      </c>
      <c r="E304" s="68">
        <v>3</v>
      </c>
      <c r="F304" s="68">
        <v>3</v>
      </c>
      <c r="G304" s="68">
        <v>0.4</v>
      </c>
      <c r="H304" s="68">
        <v>0.4</v>
      </c>
      <c r="I304" s="68">
        <v>18.7</v>
      </c>
      <c r="J304" s="68">
        <v>18.7</v>
      </c>
      <c r="K304" s="68">
        <v>92</v>
      </c>
      <c r="L304" s="68">
        <v>92</v>
      </c>
    </row>
    <row r="305" spans="2:12" ht="15">
      <c r="B305" s="10"/>
      <c r="C305" s="68">
        <v>40</v>
      </c>
      <c r="D305" s="68">
        <v>45</v>
      </c>
      <c r="E305" s="68">
        <v>3</v>
      </c>
      <c r="F305" s="68">
        <f>ROUND(E305/C305*D305,2)</f>
        <v>3.38</v>
      </c>
      <c r="G305" s="68">
        <v>0.4</v>
      </c>
      <c r="H305" s="68">
        <f>ROUND(G305/C305*D305,2)</f>
        <v>0.45</v>
      </c>
      <c r="I305" s="68">
        <v>18.7</v>
      </c>
      <c r="J305" s="68">
        <f>ROUND(I305/C305*D305,2)</f>
        <v>21.04</v>
      </c>
      <c r="K305" s="68">
        <v>92</v>
      </c>
      <c r="L305" s="68">
        <f>ROUND(K305/C305*D305,2)</f>
        <v>103.5</v>
      </c>
    </row>
    <row r="306" spans="2:12" ht="15">
      <c r="B306" s="10"/>
      <c r="C306" s="68">
        <v>50</v>
      </c>
      <c r="D306" s="68">
        <v>50</v>
      </c>
      <c r="E306" s="68">
        <v>3.8</v>
      </c>
      <c r="F306" s="68">
        <v>3.8</v>
      </c>
      <c r="G306" s="68">
        <v>0.5</v>
      </c>
      <c r="H306" s="68">
        <v>0.5</v>
      </c>
      <c r="I306" s="68">
        <v>23.4</v>
      </c>
      <c r="J306" s="68">
        <v>23.4</v>
      </c>
      <c r="K306" s="68">
        <v>115</v>
      </c>
      <c r="L306" s="68">
        <v>115</v>
      </c>
    </row>
    <row r="307" spans="2:12" ht="15">
      <c r="B307" s="10"/>
      <c r="C307" s="68">
        <v>60</v>
      </c>
      <c r="D307" s="68">
        <v>75</v>
      </c>
      <c r="E307" s="68">
        <v>4.56</v>
      </c>
      <c r="F307" s="68">
        <f>ROUND(E307/C307*D307,2)</f>
        <v>5.7</v>
      </c>
      <c r="G307" s="68">
        <v>0.6</v>
      </c>
      <c r="H307" s="68">
        <f>ROUND(G307/C307*D307,2)</f>
        <v>0.75</v>
      </c>
      <c r="I307" s="68">
        <v>28.08</v>
      </c>
      <c r="J307" s="68">
        <f>ROUND(I307/C307*D307,2)</f>
        <v>35.1</v>
      </c>
      <c r="K307" s="68">
        <v>138</v>
      </c>
      <c r="L307" s="68">
        <f>ROUND(K307/C307*D307,2)</f>
        <v>172.5</v>
      </c>
    </row>
    <row r="308" spans="2:12" ht="15">
      <c r="B308" s="10"/>
      <c r="C308" s="68">
        <v>60</v>
      </c>
      <c r="D308" s="68">
        <v>80</v>
      </c>
      <c r="E308" s="68">
        <v>4.56</v>
      </c>
      <c r="F308" s="68">
        <f>ROUND(E308/C308*D308,2)</f>
        <v>6.08</v>
      </c>
      <c r="G308" s="68">
        <v>0.6</v>
      </c>
      <c r="H308" s="68">
        <f>ROUND(G308/C308*D308,2)</f>
        <v>0.8</v>
      </c>
      <c r="I308" s="68">
        <v>28.08</v>
      </c>
      <c r="J308" s="68">
        <f>ROUND(I308/C308*D308,2)</f>
        <v>37.44</v>
      </c>
      <c r="K308" s="68">
        <v>138</v>
      </c>
      <c r="L308" s="68">
        <f>ROUND(K308/C308*D308,2)</f>
        <v>184</v>
      </c>
    </row>
    <row r="309" spans="2:12" ht="15">
      <c r="B309" s="10"/>
      <c r="C309" s="68">
        <v>65</v>
      </c>
      <c r="D309" s="68">
        <v>80</v>
      </c>
      <c r="E309" s="68">
        <f>ROUND(F309/D309*C309,2)</f>
        <v>4.94</v>
      </c>
      <c r="F309" s="68">
        <v>6.08</v>
      </c>
      <c r="G309" s="68">
        <f>ROUND(H309/D309*C309,2)</f>
        <v>0.65</v>
      </c>
      <c r="H309" s="68">
        <v>0.8</v>
      </c>
      <c r="I309" s="68">
        <f>ROUND(J309/D309*C309,2)</f>
        <v>30.42</v>
      </c>
      <c r="J309" s="68">
        <v>37.44</v>
      </c>
      <c r="K309" s="68">
        <f>ROUND(L309/D309*C309,2)</f>
        <v>149.5</v>
      </c>
      <c r="L309" s="68">
        <v>184</v>
      </c>
    </row>
    <row r="310" spans="2:12" ht="15">
      <c r="B310" s="10"/>
      <c r="C310" s="68">
        <v>60</v>
      </c>
      <c r="D310" s="68">
        <v>60</v>
      </c>
      <c r="E310" s="68">
        <v>4.56</v>
      </c>
      <c r="F310" s="68">
        <v>4.56</v>
      </c>
      <c r="G310" s="68">
        <v>0.6</v>
      </c>
      <c r="H310" s="68">
        <v>0.6</v>
      </c>
      <c r="I310" s="68">
        <v>28.1</v>
      </c>
      <c r="J310" s="68">
        <v>28.1</v>
      </c>
      <c r="K310" s="68">
        <v>138</v>
      </c>
      <c r="L310" s="68">
        <v>138</v>
      </c>
    </row>
    <row r="311" spans="2:12" ht="15">
      <c r="B311" s="10" t="s">
        <v>6</v>
      </c>
      <c r="C311" s="68">
        <v>20</v>
      </c>
      <c r="D311" s="68">
        <v>30</v>
      </c>
      <c r="E311" s="68">
        <v>1.5</v>
      </c>
      <c r="F311" s="68">
        <f>ROUND(E311/C311*D311,2)</f>
        <v>2.25</v>
      </c>
      <c r="G311" s="68">
        <v>0.2</v>
      </c>
      <c r="H311" s="68">
        <f>ROUND(G311/C311*D311,2)</f>
        <v>0.3</v>
      </c>
      <c r="I311" s="68">
        <v>9.4</v>
      </c>
      <c r="J311" s="68">
        <f>ROUND(I311/C311*D311,2)</f>
        <v>14.1</v>
      </c>
      <c r="K311" s="68">
        <v>46</v>
      </c>
      <c r="L311" s="68">
        <f>ROUND(K311/C311*D311,2)</f>
        <v>69</v>
      </c>
    </row>
    <row r="312" spans="2:12" ht="15">
      <c r="B312" s="10" t="s">
        <v>39</v>
      </c>
      <c r="C312" s="4">
        <v>50</v>
      </c>
      <c r="D312" s="68">
        <v>70</v>
      </c>
      <c r="E312" s="68">
        <v>3.3</v>
      </c>
      <c r="F312" s="68">
        <v>4.6</v>
      </c>
      <c r="G312" s="68">
        <v>0.6</v>
      </c>
      <c r="H312" s="68">
        <f>ROUND(G312/C312*D312,2)</f>
        <v>0.84</v>
      </c>
      <c r="I312" s="68">
        <v>16.7</v>
      </c>
      <c r="J312" s="68">
        <v>23.4</v>
      </c>
      <c r="K312" s="68">
        <v>87</v>
      </c>
      <c r="L312" s="68">
        <v>122</v>
      </c>
    </row>
    <row r="313" spans="2:12" ht="15">
      <c r="B313" s="10" t="s">
        <v>10</v>
      </c>
      <c r="C313" s="4">
        <v>40</v>
      </c>
      <c r="D313" s="4">
        <v>50</v>
      </c>
      <c r="E313" s="4">
        <v>2.64</v>
      </c>
      <c r="F313" s="4">
        <v>3.3</v>
      </c>
      <c r="G313" s="4">
        <v>0.48</v>
      </c>
      <c r="H313" s="4">
        <v>0.6</v>
      </c>
      <c r="I313" s="4">
        <v>13.4</v>
      </c>
      <c r="J313" s="4">
        <v>16.7</v>
      </c>
      <c r="K313" s="4">
        <v>69.5</v>
      </c>
      <c r="L313" s="4">
        <v>87</v>
      </c>
    </row>
    <row r="314" spans="2:12" ht="15">
      <c r="B314" s="10" t="s">
        <v>10</v>
      </c>
      <c r="C314" s="68">
        <v>40</v>
      </c>
      <c r="D314" s="68">
        <v>60</v>
      </c>
      <c r="E314" s="68">
        <v>2.64</v>
      </c>
      <c r="F314" s="68">
        <f>ROUND(E314/C314*D314,2)</f>
        <v>3.96</v>
      </c>
      <c r="G314" s="68">
        <v>0.48</v>
      </c>
      <c r="H314" s="68">
        <f>ROUND(G314/C314*D314,2)</f>
        <v>0.72</v>
      </c>
      <c r="I314" s="68">
        <v>13.36</v>
      </c>
      <c r="J314" s="68">
        <f>ROUND(I314/C314*D314,2)</f>
        <v>20.04</v>
      </c>
      <c r="K314" s="68">
        <v>69.6</v>
      </c>
      <c r="L314" s="68">
        <f>ROUND(K314/C314*D314,2)</f>
        <v>104.4</v>
      </c>
    </row>
    <row r="315" spans="2:12" ht="15">
      <c r="B315" s="10" t="s">
        <v>10</v>
      </c>
      <c r="C315" s="4">
        <v>30</v>
      </c>
      <c r="D315" s="4">
        <v>50</v>
      </c>
      <c r="E315" s="4">
        <v>2</v>
      </c>
      <c r="F315" s="4">
        <v>3.3</v>
      </c>
      <c r="G315" s="4">
        <v>0.36</v>
      </c>
      <c r="H315" s="4">
        <v>0.6</v>
      </c>
      <c r="I315" s="4">
        <v>10</v>
      </c>
      <c r="J315" s="4">
        <v>16.7</v>
      </c>
      <c r="K315" s="4">
        <v>52.1</v>
      </c>
      <c r="L315" s="4">
        <v>87</v>
      </c>
    </row>
    <row r="316" spans="2:12" ht="15">
      <c r="B316" s="10" t="s">
        <v>10</v>
      </c>
      <c r="C316" s="68">
        <v>40</v>
      </c>
      <c r="D316" s="68">
        <v>70</v>
      </c>
      <c r="E316" s="68">
        <v>2.64</v>
      </c>
      <c r="F316" s="68">
        <f>ROUND(E316/C316*D316,2)</f>
        <v>4.62</v>
      </c>
      <c r="G316" s="68">
        <v>0.48</v>
      </c>
      <c r="H316" s="68">
        <f>ROUND(G316/C316*D316,2)</f>
        <v>0.84</v>
      </c>
      <c r="I316" s="68">
        <v>13.4</v>
      </c>
      <c r="J316" s="68">
        <v>23.4</v>
      </c>
      <c r="K316" s="68">
        <v>69.6</v>
      </c>
      <c r="L316" s="68">
        <v>122</v>
      </c>
    </row>
    <row r="317" spans="1:12" s="113" customFormat="1" ht="15">
      <c r="A317" s="1"/>
      <c r="B317" s="10" t="s">
        <v>421</v>
      </c>
      <c r="C317" s="68">
        <v>30</v>
      </c>
      <c r="D317" s="68">
        <v>30</v>
      </c>
      <c r="E317" s="68">
        <v>0.1</v>
      </c>
      <c r="F317" s="68">
        <f>ROUND(E317/C317*D317,2)</f>
        <v>0.1</v>
      </c>
      <c r="G317" s="68">
        <v>0</v>
      </c>
      <c r="H317" s="68">
        <f>ROUND(G317/C317*D317,2)</f>
        <v>0</v>
      </c>
      <c r="I317" s="68">
        <v>14.3</v>
      </c>
      <c r="J317" s="68">
        <f>ROUND(I317/C317*D317,2)</f>
        <v>14.3</v>
      </c>
      <c r="K317" s="68">
        <v>55.6</v>
      </c>
      <c r="L317" s="68">
        <f>ROUND(K317/C317*D317,2)</f>
        <v>55.6</v>
      </c>
    </row>
    <row r="318" spans="3:12" ht="15">
      <c r="C318" s="68">
        <v>20</v>
      </c>
      <c r="D318" s="68">
        <v>30</v>
      </c>
      <c r="E318" s="68">
        <f>ROUND(F318/D318*C318,2)</f>
        <v>0.07</v>
      </c>
      <c r="F318" s="68">
        <v>0.1</v>
      </c>
      <c r="G318" s="68">
        <f>ROUND(H318/D318*C318,2)</f>
        <v>0</v>
      </c>
      <c r="H318" s="68">
        <v>0</v>
      </c>
      <c r="I318" s="68">
        <f>ROUND(J318/D318*C318,2)</f>
        <v>9.53</v>
      </c>
      <c r="J318" s="68">
        <v>14.3</v>
      </c>
      <c r="K318" s="68">
        <f>ROUND(L318/D318*C318,2)</f>
        <v>37.07</v>
      </c>
      <c r="L318" s="68">
        <v>55.6</v>
      </c>
    </row>
    <row r="322" spans="1:12" s="114" customFormat="1" ht="12.75">
      <c r="A322" s="1"/>
      <c r="B322" s="1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8" spans="1:12" s="110" customFormat="1" ht="12.75">
      <c r="A328" s="1"/>
      <c r="B328" s="1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59" spans="1:12" s="113" customFormat="1" ht="12.75">
      <c r="A359" s="1"/>
      <c r="B359" s="1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3" spans="1:12" s="114" customFormat="1" ht="12.75">
      <c r="A363" s="1"/>
      <c r="B363" s="1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70" spans="1:12" s="110" customFormat="1" ht="12.75">
      <c r="A370" s="1"/>
      <c r="B370" s="1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</sheetData>
  <sheetProtection/>
  <mergeCells count="12">
    <mergeCell ref="G5:K5"/>
    <mergeCell ref="A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lg</cp:lastModifiedBy>
  <cp:lastPrinted>2023-07-12T14:57:04Z</cp:lastPrinted>
  <dcterms:created xsi:type="dcterms:W3CDTF">2014-05-15T05:35:17Z</dcterms:created>
  <dcterms:modified xsi:type="dcterms:W3CDTF">2023-07-12T14:57:37Z</dcterms:modified>
  <cp:category/>
  <cp:version/>
  <cp:contentType/>
  <cp:contentStatus/>
</cp:coreProperties>
</file>